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5480" windowHeight="11640"/>
  </bookViews>
  <sheets>
    <sheet name="Sheet1" sheetId="1" r:id="rId1"/>
    <sheet name="StoneTitle" sheetId="2" r:id="rId2"/>
  </sheets>
  <definedNames>
    <definedName name="_xlnm._FilterDatabase" localSheetId="0" hidden="1">Sheet1!$A$9:$V$1227</definedName>
    <definedName name="_xlnm.Print_Titles" localSheetId="0">Sheet1!#REF!</definedName>
  </definedNames>
  <calcPr calcId="125725"/>
</workbook>
</file>

<file path=xl/calcChain.xml><?xml version="1.0" encoding="utf-8"?>
<calcChain xmlns="http://schemas.openxmlformats.org/spreadsheetml/2006/main">
  <c r="B19" i="1"/>
  <c r="B28" s="1"/>
  <c r="B37" s="1"/>
  <c r="B46" s="1"/>
  <c r="B55" s="1"/>
  <c r="B64" s="1"/>
  <c r="B73" s="1"/>
  <c r="B82" s="1"/>
  <c r="B91" s="1"/>
  <c r="B100" s="1"/>
  <c r="B109" s="1"/>
  <c r="B118" s="1"/>
  <c r="B127" s="1"/>
  <c r="B136" s="1"/>
  <c r="B145" s="1"/>
  <c r="B154" s="1"/>
  <c r="B163" s="1"/>
  <c r="B172" s="1"/>
  <c r="B181" s="1"/>
  <c r="B190" s="1"/>
  <c r="B199" s="1"/>
  <c r="B208" s="1"/>
  <c r="B217" s="1"/>
  <c r="B226" s="1"/>
  <c r="B235" s="1"/>
  <c r="B244" s="1"/>
  <c r="B253" s="1"/>
  <c r="B262" s="1"/>
  <c r="B271" s="1"/>
  <c r="B280" s="1"/>
  <c r="B289" s="1"/>
  <c r="B298" s="1"/>
  <c r="B307" s="1"/>
  <c r="B316" s="1"/>
  <c r="B325" s="1"/>
  <c r="B334" s="1"/>
  <c r="B343" s="1"/>
  <c r="B353" s="1"/>
  <c r="B362" s="1"/>
  <c r="B371" s="1"/>
  <c r="B380" s="1"/>
  <c r="B389" s="1"/>
  <c r="B398" s="1"/>
  <c r="B407" s="1"/>
  <c r="B416" s="1"/>
  <c r="B425" s="1"/>
  <c r="B434" s="1"/>
  <c r="B443" s="1"/>
  <c r="B452" s="1"/>
  <c r="B461" s="1"/>
  <c r="B470" s="1"/>
  <c r="B479" s="1"/>
  <c r="B488" s="1"/>
  <c r="B497" s="1"/>
  <c r="B506" s="1"/>
  <c r="B515" s="1"/>
  <c r="B524" s="1"/>
  <c r="B533" s="1"/>
  <c r="B542" s="1"/>
  <c r="B551" s="1"/>
  <c r="B560" s="1"/>
  <c r="B569" s="1"/>
  <c r="B578" s="1"/>
  <c r="B587" s="1"/>
  <c r="B596" s="1"/>
  <c r="B605" s="1"/>
  <c r="B614" s="1"/>
  <c r="B623" s="1"/>
  <c r="B632" s="1"/>
  <c r="B641" s="1"/>
  <c r="B650" s="1"/>
  <c r="B659" s="1"/>
  <c r="B668" s="1"/>
  <c r="B677" s="1"/>
  <c r="B686" s="1"/>
  <c r="B695" s="1"/>
  <c r="B704" s="1"/>
  <c r="B713" s="1"/>
  <c r="B722" s="1"/>
  <c r="B731" s="1"/>
  <c r="B740" s="1"/>
  <c r="B749" s="1"/>
  <c r="B758" s="1"/>
  <c r="B767" s="1"/>
  <c r="B776" s="1"/>
  <c r="B785" s="1"/>
  <c r="B794" s="1"/>
  <c r="B803" s="1"/>
  <c r="B812" s="1"/>
  <c r="B821" s="1"/>
  <c r="B830" s="1"/>
  <c r="B839" s="1"/>
  <c r="B848" s="1"/>
  <c r="B857" s="1"/>
  <c r="B866" s="1"/>
  <c r="B875" s="1"/>
  <c r="B884" s="1"/>
  <c r="B893" s="1"/>
  <c r="B902" s="1"/>
  <c r="B911" s="1"/>
  <c r="B920" s="1"/>
  <c r="B929" s="1"/>
  <c r="B938" s="1"/>
  <c r="B947" s="1"/>
  <c r="B956" s="1"/>
  <c r="B965" s="1"/>
  <c r="B974" s="1"/>
  <c r="B983" s="1"/>
  <c r="B992" s="1"/>
  <c r="B1001" s="1"/>
  <c r="B1010" s="1"/>
  <c r="B1019" s="1"/>
  <c r="B1028" s="1"/>
  <c r="B1037" s="1"/>
  <c r="B1046" s="1"/>
  <c r="B1055" s="1"/>
  <c r="B1064" s="1"/>
  <c r="B1073" s="1"/>
  <c r="B1082" s="1"/>
  <c r="B1091" s="1"/>
  <c r="B1100" s="1"/>
  <c r="B1109" s="1"/>
  <c r="B1118" s="1"/>
  <c r="B1127" s="1"/>
  <c r="B1136" s="1"/>
  <c r="B1145" s="1"/>
  <c r="B1154" s="1"/>
  <c r="B1163" s="1"/>
  <c r="B1172" s="1"/>
  <c r="B1181" s="1"/>
  <c r="B1190" s="1"/>
  <c r="B1199" s="1"/>
  <c r="B1208" s="1"/>
  <c r="B1217" s="1"/>
  <c r="K416" l="1"/>
  <c r="K398"/>
  <c r="K380"/>
  <c r="K362"/>
  <c r="K343"/>
  <c r="K325"/>
  <c r="K307"/>
  <c r="K280"/>
  <c r="K253"/>
  <c r="K217"/>
  <c r="K190"/>
  <c r="K154"/>
  <c r="K136"/>
  <c r="K100"/>
  <c r="K82"/>
  <c r="K46"/>
  <c r="K10"/>
  <c r="K632"/>
  <c r="K623"/>
  <c r="K614"/>
  <c r="K605"/>
  <c r="K596"/>
  <c r="K587"/>
  <c r="K578"/>
  <c r="K569"/>
  <c r="K560"/>
  <c r="K551"/>
  <c r="K542"/>
  <c r="K533"/>
  <c r="K524"/>
  <c r="K515"/>
  <c r="K506"/>
  <c r="K497"/>
  <c r="K488"/>
  <c r="K479"/>
  <c r="K470"/>
  <c r="K461"/>
  <c r="K452"/>
  <c r="K443"/>
  <c r="K434"/>
  <c r="K298"/>
  <c r="K271"/>
  <c r="K244"/>
  <c r="K208"/>
  <c r="K181"/>
  <c r="K127"/>
  <c r="K73"/>
  <c r="K37"/>
  <c r="K1217"/>
  <c r="I1217"/>
  <c r="J1217" s="1"/>
  <c r="K1208"/>
  <c r="I1208"/>
  <c r="J1208" s="1"/>
  <c r="K1199"/>
  <c r="I1199"/>
  <c r="J1199" s="1"/>
  <c r="K1190"/>
  <c r="I1190"/>
  <c r="J1190" s="1"/>
  <c r="K1181"/>
  <c r="I1181"/>
  <c r="J1181" s="1"/>
  <c r="K1172"/>
  <c r="I1172"/>
  <c r="J1172" s="1"/>
  <c r="K1163"/>
  <c r="I1163"/>
  <c r="J1163" s="1"/>
  <c r="K1154"/>
  <c r="I1154"/>
  <c r="J1154" s="1"/>
  <c r="K1145"/>
  <c r="I1145"/>
  <c r="J1145" s="1"/>
  <c r="K1136"/>
  <c r="I1136"/>
  <c r="J1136" s="1"/>
  <c r="K1127"/>
  <c r="I1127"/>
  <c r="J1127" s="1"/>
  <c r="K1118"/>
  <c r="I1118"/>
  <c r="J1118" s="1"/>
  <c r="K1109"/>
  <c r="I1109"/>
  <c r="J1109" s="1"/>
  <c r="K1100"/>
  <c r="I1100"/>
  <c r="J1100" s="1"/>
  <c r="K1091"/>
  <c r="I1091"/>
  <c r="J1091" s="1"/>
  <c r="K1082"/>
  <c r="I1082"/>
  <c r="J1082" s="1"/>
  <c r="K1073"/>
  <c r="I1073"/>
  <c r="J1073" s="1"/>
  <c r="K1064"/>
  <c r="I1064"/>
  <c r="J1064" s="1"/>
  <c r="K1055"/>
  <c r="I1055"/>
  <c r="J1055" s="1"/>
  <c r="K1046"/>
  <c r="I1046"/>
  <c r="J1046" s="1"/>
  <c r="K1037"/>
  <c r="I1037"/>
  <c r="J1037" s="1"/>
  <c r="K1028"/>
  <c r="I1028"/>
  <c r="J1028" s="1"/>
  <c r="K1019"/>
  <c r="I1019"/>
  <c r="J1019" s="1"/>
  <c r="K1010"/>
  <c r="I1010"/>
  <c r="J1010" s="1"/>
  <c r="K1001"/>
  <c r="I1001"/>
  <c r="J1001" s="1"/>
  <c r="K992"/>
  <c r="I992"/>
  <c r="J992" s="1"/>
  <c r="K983"/>
  <c r="I983"/>
  <c r="J983" s="1"/>
  <c r="K974"/>
  <c r="I974"/>
  <c r="J974" s="1"/>
  <c r="K965"/>
  <c r="I965"/>
  <c r="J965" s="1"/>
  <c r="K956"/>
  <c r="I956"/>
  <c r="J956" s="1"/>
  <c r="K947"/>
  <c r="I947"/>
  <c r="J947" s="1"/>
  <c r="K938"/>
  <c r="I938"/>
  <c r="J938" s="1"/>
  <c r="K929"/>
  <c r="I929"/>
  <c r="J929" s="1"/>
  <c r="K920"/>
  <c r="I920"/>
  <c r="J920" s="1"/>
  <c r="K911"/>
  <c r="I911"/>
  <c r="J911" s="1"/>
  <c r="K902"/>
  <c r="I902"/>
  <c r="J902" s="1"/>
  <c r="K893"/>
  <c r="I893"/>
  <c r="J893" s="1"/>
  <c r="K884"/>
  <c r="I884"/>
  <c r="J884" s="1"/>
  <c r="K875"/>
  <c r="I875"/>
  <c r="J875" s="1"/>
  <c r="K866"/>
  <c r="I866"/>
  <c r="J866" s="1"/>
  <c r="K857"/>
  <c r="I857"/>
  <c r="J857" s="1"/>
  <c r="K848"/>
  <c r="I848"/>
  <c r="J848" s="1"/>
  <c r="K839"/>
  <c r="I839"/>
  <c r="J839" s="1"/>
  <c r="K830"/>
  <c r="I830"/>
  <c r="J830" s="1"/>
  <c r="K821"/>
  <c r="I821"/>
  <c r="J821" s="1"/>
  <c r="K812"/>
  <c r="I812"/>
  <c r="J812" s="1"/>
  <c r="K803"/>
  <c r="I803"/>
  <c r="J803" s="1"/>
  <c r="K794"/>
  <c r="I794"/>
  <c r="J794" s="1"/>
  <c r="K785"/>
  <c r="I785"/>
  <c r="J785" s="1"/>
  <c r="K776"/>
  <c r="I776"/>
  <c r="J776" s="1"/>
  <c r="K767"/>
  <c r="I767"/>
  <c r="J767" s="1"/>
  <c r="K758"/>
  <c r="I758"/>
  <c r="J758" s="1"/>
  <c r="K749"/>
  <c r="I749"/>
  <c r="J749" s="1"/>
  <c r="K740"/>
  <c r="I740"/>
  <c r="J740" s="1"/>
  <c r="K731"/>
  <c r="I731"/>
  <c r="J731" s="1"/>
  <c r="K722"/>
  <c r="I722"/>
  <c r="J722" s="1"/>
  <c r="K713"/>
  <c r="I713"/>
  <c r="J713" s="1"/>
  <c r="K704"/>
  <c r="I704"/>
  <c r="J704" s="1"/>
  <c r="K695"/>
  <c r="I695"/>
  <c r="J695" s="1"/>
  <c r="K686"/>
  <c r="I686"/>
  <c r="J686" s="1"/>
  <c r="K677"/>
  <c r="I677"/>
  <c r="J677" s="1"/>
  <c r="K668"/>
  <c r="I668"/>
  <c r="J668" s="1"/>
  <c r="K659"/>
  <c r="I659"/>
  <c r="J659" s="1"/>
  <c r="K650"/>
  <c r="I650"/>
  <c r="J650" s="1"/>
  <c r="K641"/>
  <c r="I641"/>
  <c r="J641" s="1"/>
  <c r="I632"/>
  <c r="J632" s="1"/>
  <c r="I623"/>
  <c r="J623" s="1"/>
  <c r="I614"/>
  <c r="J614" s="1"/>
  <c r="I605"/>
  <c r="J605" s="1"/>
  <c r="I596"/>
  <c r="J596" s="1"/>
  <c r="I587"/>
  <c r="J587" s="1"/>
  <c r="I578"/>
  <c r="J578" s="1"/>
  <c r="I569"/>
  <c r="J569" s="1"/>
  <c r="I560"/>
  <c r="J560" s="1"/>
  <c r="I551"/>
  <c r="J551" s="1"/>
  <c r="I542"/>
  <c r="J542" s="1"/>
  <c r="I533"/>
  <c r="J533" s="1"/>
  <c r="I524"/>
  <c r="J524" s="1"/>
  <c r="I515"/>
  <c r="J515" s="1"/>
  <c r="I506"/>
  <c r="J506" s="1"/>
  <c r="I497"/>
  <c r="J497" s="1"/>
  <c r="I488"/>
  <c r="J488" s="1"/>
  <c r="I479"/>
  <c r="J479" s="1"/>
  <c r="I470"/>
  <c r="J470" s="1"/>
  <c r="I461"/>
  <c r="J461" s="1"/>
  <c r="I452"/>
  <c r="J452" s="1"/>
  <c r="I443"/>
  <c r="J443" s="1"/>
  <c r="I434"/>
  <c r="J434" s="1"/>
  <c r="K425"/>
  <c r="I425"/>
  <c r="J425" s="1"/>
  <c r="I416"/>
  <c r="J416" s="1"/>
  <c r="K407"/>
  <c r="I407"/>
  <c r="J407" s="1"/>
  <c r="I398"/>
  <c r="J398" s="1"/>
  <c r="K389"/>
  <c r="I389"/>
  <c r="J389" s="1"/>
  <c r="I380"/>
  <c r="J380" s="1"/>
  <c r="K371"/>
  <c r="I371"/>
  <c r="J371" s="1"/>
  <c r="I362"/>
  <c r="J362" s="1"/>
  <c r="K353"/>
  <c r="I353"/>
  <c r="J353" s="1"/>
  <c r="I343"/>
  <c r="J343" s="1"/>
  <c r="K334"/>
  <c r="I334"/>
  <c r="J334" s="1"/>
  <c r="I325"/>
  <c r="J325" s="1"/>
  <c r="K316"/>
  <c r="I316"/>
  <c r="J316" s="1"/>
  <c r="I307"/>
  <c r="J307" s="1"/>
  <c r="I298"/>
  <c r="J298" s="1"/>
  <c r="K289"/>
  <c r="I289"/>
  <c r="J289" s="1"/>
  <c r="I280"/>
  <c r="J280" s="1"/>
  <c r="I271"/>
  <c r="J271" s="1"/>
  <c r="K262"/>
  <c r="I262"/>
  <c r="J262" s="1"/>
  <c r="I253"/>
  <c r="J253" s="1"/>
  <c r="I244"/>
  <c r="J244" s="1"/>
  <c r="K235"/>
  <c r="I235"/>
  <c r="J235" s="1"/>
  <c r="K226"/>
  <c r="I226"/>
  <c r="J226" s="1"/>
  <c r="I217"/>
  <c r="J217" s="1"/>
  <c r="I208"/>
  <c r="J208" s="1"/>
  <c r="K199"/>
  <c r="I199"/>
  <c r="J199" s="1"/>
  <c r="I190"/>
  <c r="J190" s="1"/>
  <c r="I181"/>
  <c r="J181" s="1"/>
  <c r="K172"/>
  <c r="I172"/>
  <c r="J172" s="1"/>
  <c r="K163"/>
  <c r="I163"/>
  <c r="J163" s="1"/>
  <c r="I154"/>
  <c r="J154" s="1"/>
  <c r="K145"/>
  <c r="I145"/>
  <c r="J145" s="1"/>
  <c r="I136"/>
  <c r="J136" s="1"/>
  <c r="I127"/>
  <c r="J127" s="1"/>
  <c r="K118"/>
  <c r="I118"/>
  <c r="J118" s="1"/>
  <c r="K109"/>
  <c r="I109"/>
  <c r="J109" s="1"/>
  <c r="I100"/>
  <c r="J100" s="1"/>
  <c r="K91"/>
  <c r="I91"/>
  <c r="J91" s="1"/>
  <c r="I82"/>
  <c r="J82" s="1"/>
  <c r="I73"/>
  <c r="J73" s="1"/>
  <c r="K64"/>
  <c r="J64"/>
  <c r="I64"/>
  <c r="K55"/>
  <c r="J55"/>
  <c r="I55"/>
  <c r="J46"/>
  <c r="I46"/>
  <c r="J37"/>
  <c r="I37"/>
  <c r="K28"/>
  <c r="J28"/>
  <c r="I28"/>
  <c r="K19"/>
  <c r="J19"/>
  <c r="I19"/>
  <c r="I10"/>
  <c r="M1220"/>
  <c r="M1219"/>
  <c r="M1211"/>
  <c r="M1210"/>
  <c r="M1202"/>
  <c r="M1201"/>
  <c r="M1193"/>
  <c r="M1192"/>
  <c r="M1184"/>
  <c r="M1183"/>
  <c r="M1174"/>
  <c r="M1165"/>
  <c r="M1157"/>
  <c r="M1156"/>
  <c r="M1150"/>
  <c r="M1149"/>
  <c r="M1148"/>
  <c r="M1147"/>
  <c r="M1139"/>
  <c r="M1138"/>
  <c r="M1130"/>
  <c r="M1129"/>
  <c r="M1121"/>
  <c r="M1120"/>
  <c r="M1112"/>
  <c r="M1111"/>
  <c r="M1104"/>
  <c r="M1103"/>
  <c r="M1102"/>
  <c r="M1093"/>
  <c r="M1085"/>
  <c r="M1084"/>
  <c r="M1075"/>
  <c r="M1081" s="1"/>
  <c r="L1073" s="1"/>
  <c r="M1066"/>
  <c r="M1057"/>
  <c r="M1052"/>
  <c r="M1051"/>
  <c r="M1050"/>
  <c r="M1049"/>
  <c r="M1048"/>
  <c r="M1040"/>
  <c r="M1039"/>
  <c r="M1031"/>
  <c r="M1030"/>
  <c r="M1023"/>
  <c r="M1022"/>
  <c r="M1021"/>
  <c r="M1013"/>
  <c r="M1012"/>
  <c r="M1004"/>
  <c r="M1003"/>
  <c r="M997"/>
  <c r="M996"/>
  <c r="M995"/>
  <c r="M994"/>
  <c r="M990"/>
  <c r="M989"/>
  <c r="M988"/>
  <c r="M987"/>
  <c r="M986"/>
  <c r="M985"/>
  <c r="M977"/>
  <c r="M976"/>
  <c r="M968"/>
  <c r="M967"/>
  <c r="M959"/>
  <c r="M958"/>
  <c r="M951"/>
  <c r="M950"/>
  <c r="M949"/>
  <c r="M943"/>
  <c r="M942"/>
  <c r="M941"/>
  <c r="M940"/>
  <c r="M932"/>
  <c r="M931"/>
  <c r="M922"/>
  <c r="M928" s="1"/>
  <c r="L920" s="1"/>
  <c r="M917"/>
  <c r="M916"/>
  <c r="M915"/>
  <c r="M914"/>
  <c r="M913"/>
  <c r="M905"/>
  <c r="M904"/>
  <c r="M895"/>
  <c r="M886"/>
  <c r="M877"/>
  <c r="M868"/>
  <c r="M859"/>
  <c r="M865" s="1"/>
  <c r="L857" s="1"/>
  <c r="M850"/>
  <c r="M842"/>
  <c r="M841"/>
  <c r="M833"/>
  <c r="M832"/>
  <c r="M824"/>
  <c r="M823"/>
  <c r="M815"/>
  <c r="M814"/>
  <c r="M807"/>
  <c r="M806"/>
  <c r="M805"/>
  <c r="M798"/>
  <c r="M797"/>
  <c r="M796"/>
  <c r="M789"/>
  <c r="M788"/>
  <c r="M787"/>
  <c r="M779"/>
  <c r="M778"/>
  <c r="M769"/>
  <c r="M762"/>
  <c r="M761"/>
  <c r="M760"/>
  <c r="M752"/>
  <c r="M751"/>
  <c r="M744"/>
  <c r="M743"/>
  <c r="M742"/>
  <c r="M734"/>
  <c r="M733"/>
  <c r="M725"/>
  <c r="M724"/>
  <c r="M716"/>
  <c r="M715"/>
  <c r="M708"/>
  <c r="M707"/>
  <c r="M706"/>
  <c r="M699"/>
  <c r="M698"/>
  <c r="M697"/>
  <c r="M691"/>
  <c r="M690"/>
  <c r="M689"/>
  <c r="M688"/>
  <c r="M683"/>
  <c r="M682"/>
  <c r="M681"/>
  <c r="M680"/>
  <c r="M679"/>
  <c r="M672"/>
  <c r="M671"/>
  <c r="M670"/>
  <c r="M663"/>
  <c r="M662"/>
  <c r="M661"/>
  <c r="M654"/>
  <c r="M653"/>
  <c r="M652"/>
  <c r="M645"/>
  <c r="M644"/>
  <c r="M643"/>
  <c r="M634"/>
  <c r="M625"/>
  <c r="M631" s="1"/>
  <c r="L623" s="1"/>
  <c r="M617"/>
  <c r="M616"/>
  <c r="M607"/>
  <c r="M598"/>
  <c r="M604" s="1"/>
  <c r="L596" s="1"/>
  <c r="M589"/>
  <c r="M581"/>
  <c r="M580"/>
  <c r="M571"/>
  <c r="M562"/>
  <c r="M553"/>
  <c r="M544"/>
  <c r="M535"/>
  <c r="M541" s="1"/>
  <c r="L533" s="1"/>
  <c r="M526"/>
  <c r="M518"/>
  <c r="M517"/>
  <c r="M509"/>
  <c r="M508"/>
  <c r="M501"/>
  <c r="M500"/>
  <c r="M499"/>
  <c r="M491"/>
  <c r="M490"/>
  <c r="M486"/>
  <c r="M485"/>
  <c r="M484"/>
  <c r="M483"/>
  <c r="M482"/>
  <c r="M481"/>
  <c r="M473"/>
  <c r="M472"/>
  <c r="M464"/>
  <c r="M463"/>
  <c r="M458"/>
  <c r="M457"/>
  <c r="M456"/>
  <c r="M455"/>
  <c r="M454"/>
  <c r="M445"/>
  <c r="M441"/>
  <c r="M440"/>
  <c r="M439"/>
  <c r="M438"/>
  <c r="M437"/>
  <c r="M436"/>
  <c r="M430"/>
  <c r="M429"/>
  <c r="M428"/>
  <c r="M427"/>
  <c r="M422"/>
  <c r="M421"/>
  <c r="M420"/>
  <c r="M419"/>
  <c r="M418"/>
  <c r="M410"/>
  <c r="M409"/>
  <c r="M401"/>
  <c r="M400"/>
  <c r="M393"/>
  <c r="M392"/>
  <c r="M391"/>
  <c r="M384"/>
  <c r="M383"/>
  <c r="M382"/>
  <c r="M376"/>
  <c r="M375"/>
  <c r="M374"/>
  <c r="M373"/>
  <c r="M368"/>
  <c r="M367"/>
  <c r="M366"/>
  <c r="M365"/>
  <c r="M364"/>
  <c r="M359"/>
  <c r="M358"/>
  <c r="M357"/>
  <c r="M356"/>
  <c r="M355"/>
  <c r="M351"/>
  <c r="M350"/>
  <c r="M349"/>
  <c r="M348"/>
  <c r="M347"/>
  <c r="M346"/>
  <c r="M345"/>
  <c r="M336"/>
  <c r="M327"/>
  <c r="M322"/>
  <c r="M321"/>
  <c r="M320"/>
  <c r="M319"/>
  <c r="M318"/>
  <c r="M312"/>
  <c r="M311"/>
  <c r="M310"/>
  <c r="M309"/>
  <c r="M304"/>
  <c r="M303"/>
  <c r="M302"/>
  <c r="M301"/>
  <c r="M300"/>
  <c r="M295"/>
  <c r="M294"/>
  <c r="M293"/>
  <c r="M292"/>
  <c r="M291"/>
  <c r="M286"/>
  <c r="M285"/>
  <c r="M284"/>
  <c r="M283"/>
  <c r="M282"/>
  <c r="M273"/>
  <c r="M264"/>
  <c r="M255"/>
  <c r="M249"/>
  <c r="M248"/>
  <c r="M247"/>
  <c r="M246"/>
  <c r="M239"/>
  <c r="M238"/>
  <c r="M237"/>
  <c r="M229"/>
  <c r="M228"/>
  <c r="M223"/>
  <c r="M222"/>
  <c r="M221"/>
  <c r="M220"/>
  <c r="M219"/>
  <c r="M210"/>
  <c r="M204"/>
  <c r="M203"/>
  <c r="M202"/>
  <c r="M201"/>
  <c r="M192"/>
  <c r="M183"/>
  <c r="M179"/>
  <c r="M178"/>
  <c r="M177"/>
  <c r="M176"/>
  <c r="M175"/>
  <c r="M174"/>
  <c r="M169"/>
  <c r="M168"/>
  <c r="M167"/>
  <c r="M166"/>
  <c r="M165"/>
  <c r="M156"/>
  <c r="M147"/>
  <c r="M142"/>
  <c r="M141"/>
  <c r="M140"/>
  <c r="M139"/>
  <c r="M138"/>
  <c r="M129"/>
  <c r="M122"/>
  <c r="M121"/>
  <c r="M120"/>
  <c r="M113"/>
  <c r="M112"/>
  <c r="M111"/>
  <c r="M104"/>
  <c r="M103"/>
  <c r="M102"/>
  <c r="M94"/>
  <c r="M93"/>
  <c r="M85"/>
  <c r="M84"/>
  <c r="M76"/>
  <c r="M75"/>
  <c r="M67"/>
  <c r="M66"/>
  <c r="M62"/>
  <c r="M61"/>
  <c r="M60"/>
  <c r="M59"/>
  <c r="M58"/>
  <c r="M57"/>
  <c r="M50"/>
  <c r="M49"/>
  <c r="M48"/>
  <c r="M39"/>
  <c r="M31"/>
  <c r="M30"/>
  <c r="M23"/>
  <c r="M22"/>
  <c r="M21"/>
  <c r="M15"/>
  <c r="M14"/>
  <c r="M13"/>
  <c r="M12"/>
  <c r="I1220"/>
  <c r="I1219"/>
  <c r="I1211"/>
  <c r="I1210"/>
  <c r="I1202"/>
  <c r="I1201"/>
  <c r="I1193"/>
  <c r="I1192"/>
  <c r="I1184"/>
  <c r="I1183"/>
  <c r="I1174"/>
  <c r="I1180" s="1"/>
  <c r="M1172" s="1"/>
  <c r="I1165"/>
  <c r="I1157"/>
  <c r="I1156"/>
  <c r="I1150"/>
  <c r="I1149"/>
  <c r="I1148"/>
  <c r="I1147"/>
  <c r="I1139"/>
  <c r="I1138"/>
  <c r="I1130"/>
  <c r="I1129"/>
  <c r="I1121"/>
  <c r="I1120"/>
  <c r="I1112"/>
  <c r="I1111"/>
  <c r="I1104"/>
  <c r="I1103"/>
  <c r="I1102"/>
  <c r="I1093"/>
  <c r="I1085"/>
  <c r="I1084"/>
  <c r="I1075"/>
  <c r="I1066"/>
  <c r="I1072" s="1"/>
  <c r="M1064" s="1"/>
  <c r="I1057"/>
  <c r="I1063" s="1"/>
  <c r="M1055" s="1"/>
  <c r="I1052"/>
  <c r="I1051"/>
  <c r="I1050"/>
  <c r="I1049"/>
  <c r="I1048"/>
  <c r="I1040"/>
  <c r="I1039"/>
  <c r="I1031"/>
  <c r="I1030"/>
  <c r="I1023"/>
  <c r="I1022"/>
  <c r="I1021"/>
  <c r="I1013"/>
  <c r="I1012"/>
  <c r="I1004"/>
  <c r="I1003"/>
  <c r="I997"/>
  <c r="I996"/>
  <c r="I995"/>
  <c r="I994"/>
  <c r="I990"/>
  <c r="I989"/>
  <c r="I988"/>
  <c r="I987"/>
  <c r="I986"/>
  <c r="I985"/>
  <c r="I977"/>
  <c r="I976"/>
  <c r="I968"/>
  <c r="I967"/>
  <c r="I959"/>
  <c r="I958"/>
  <c r="I951"/>
  <c r="I950"/>
  <c r="I949"/>
  <c r="I943"/>
  <c r="I942"/>
  <c r="I941"/>
  <c r="I940"/>
  <c r="I932"/>
  <c r="I931"/>
  <c r="I922"/>
  <c r="I917"/>
  <c r="I916"/>
  <c r="I915"/>
  <c r="I914"/>
  <c r="I913"/>
  <c r="I905"/>
  <c r="I904"/>
  <c r="I895"/>
  <c r="I886"/>
  <c r="I892" s="1"/>
  <c r="M884" s="1"/>
  <c r="I877"/>
  <c r="I868"/>
  <c r="I859"/>
  <c r="I850"/>
  <c r="I856" s="1"/>
  <c r="M848" s="1"/>
  <c r="I842"/>
  <c r="I841"/>
  <c r="I833"/>
  <c r="I832"/>
  <c r="I824"/>
  <c r="I823"/>
  <c r="I815"/>
  <c r="I814"/>
  <c r="I807"/>
  <c r="I806"/>
  <c r="I805"/>
  <c r="I798"/>
  <c r="I797"/>
  <c r="I796"/>
  <c r="I789"/>
  <c r="I788"/>
  <c r="I787"/>
  <c r="I779"/>
  <c r="I778"/>
  <c r="I769"/>
  <c r="I762"/>
  <c r="I761"/>
  <c r="I760"/>
  <c r="I752"/>
  <c r="I751"/>
  <c r="I744"/>
  <c r="I743"/>
  <c r="I742"/>
  <c r="I734"/>
  <c r="I733"/>
  <c r="I725"/>
  <c r="I724"/>
  <c r="I716"/>
  <c r="I715"/>
  <c r="I708"/>
  <c r="I707"/>
  <c r="I706"/>
  <c r="I699"/>
  <c r="I698"/>
  <c r="I697"/>
  <c r="I691"/>
  <c r="I690"/>
  <c r="I689"/>
  <c r="I688"/>
  <c r="I683"/>
  <c r="I682"/>
  <c r="I681"/>
  <c r="I680"/>
  <c r="I679"/>
  <c r="I672"/>
  <c r="I671"/>
  <c r="I670"/>
  <c r="I663"/>
  <c r="I662"/>
  <c r="I661"/>
  <c r="I654"/>
  <c r="I653"/>
  <c r="I652"/>
  <c r="I645"/>
  <c r="I644"/>
  <c r="I643"/>
  <c r="I634"/>
  <c r="I625"/>
  <c r="I617"/>
  <c r="I616"/>
  <c r="I607"/>
  <c r="I598"/>
  <c r="I589"/>
  <c r="I581"/>
  <c r="I580"/>
  <c r="I571"/>
  <c r="I562"/>
  <c r="I568" s="1"/>
  <c r="M560" s="1"/>
  <c r="I553"/>
  <c r="I544"/>
  <c r="I535"/>
  <c r="I526"/>
  <c r="I532" s="1"/>
  <c r="M524" s="1"/>
  <c r="I518"/>
  <c r="I517"/>
  <c r="I509"/>
  <c r="I508"/>
  <c r="I501"/>
  <c r="I500"/>
  <c r="I499"/>
  <c r="I491"/>
  <c r="I490"/>
  <c r="I486"/>
  <c r="I485"/>
  <c r="I484"/>
  <c r="I483"/>
  <c r="I482"/>
  <c r="I481"/>
  <c r="I473"/>
  <c r="I472"/>
  <c r="I464"/>
  <c r="I463"/>
  <c r="I458"/>
  <c r="I457"/>
  <c r="I456"/>
  <c r="I455"/>
  <c r="I454"/>
  <c r="I445"/>
  <c r="I441"/>
  <c r="I440"/>
  <c r="I439"/>
  <c r="I438"/>
  <c r="I437"/>
  <c r="I436"/>
  <c r="I430"/>
  <c r="I429"/>
  <c r="I428"/>
  <c r="I427"/>
  <c r="I422"/>
  <c r="I421"/>
  <c r="I420"/>
  <c r="I419"/>
  <c r="I418"/>
  <c r="I410"/>
  <c r="I409"/>
  <c r="I401"/>
  <c r="I400"/>
  <c r="I393"/>
  <c r="I392"/>
  <c r="I391"/>
  <c r="I384"/>
  <c r="I383"/>
  <c r="I382"/>
  <c r="I376"/>
  <c r="I375"/>
  <c r="I374"/>
  <c r="I373"/>
  <c r="I368"/>
  <c r="I367"/>
  <c r="I366"/>
  <c r="I365"/>
  <c r="I364"/>
  <c r="I359"/>
  <c r="I358"/>
  <c r="I357"/>
  <c r="I356"/>
  <c r="I355"/>
  <c r="I351"/>
  <c r="I350"/>
  <c r="I349"/>
  <c r="I348"/>
  <c r="I347"/>
  <c r="I346"/>
  <c r="I345"/>
  <c r="I336"/>
  <c r="I327"/>
  <c r="I333" s="1"/>
  <c r="M325" s="1"/>
  <c r="I322"/>
  <c r="I321"/>
  <c r="I320"/>
  <c r="I319"/>
  <c r="I318"/>
  <c r="I312"/>
  <c r="I311"/>
  <c r="I310"/>
  <c r="I309"/>
  <c r="I304"/>
  <c r="I303"/>
  <c r="I302"/>
  <c r="I301"/>
  <c r="I300"/>
  <c r="I295"/>
  <c r="I294"/>
  <c r="I293"/>
  <c r="I292"/>
  <c r="I291"/>
  <c r="I286"/>
  <c r="I285"/>
  <c r="I284"/>
  <c r="I283"/>
  <c r="I282"/>
  <c r="I273"/>
  <c r="I264"/>
  <c r="I255"/>
  <c r="I249"/>
  <c r="I248"/>
  <c r="I247"/>
  <c r="I246"/>
  <c r="I239"/>
  <c r="I238"/>
  <c r="I237"/>
  <c r="I229"/>
  <c r="I228"/>
  <c r="I223"/>
  <c r="I222"/>
  <c r="I221"/>
  <c r="I220"/>
  <c r="I219"/>
  <c r="I210"/>
  <c r="I204"/>
  <c r="I203"/>
  <c r="I202"/>
  <c r="I201"/>
  <c r="I192"/>
  <c r="I183"/>
  <c r="I189" s="1"/>
  <c r="M181" s="1"/>
  <c r="I179"/>
  <c r="I178"/>
  <c r="I177"/>
  <c r="I176"/>
  <c r="I175"/>
  <c r="I174"/>
  <c r="I169"/>
  <c r="I168"/>
  <c r="I167"/>
  <c r="I166"/>
  <c r="I165"/>
  <c r="I156"/>
  <c r="I162" s="1"/>
  <c r="M154" s="1"/>
  <c r="I147"/>
  <c r="I142"/>
  <c r="I141"/>
  <c r="I140"/>
  <c r="I139"/>
  <c r="I138"/>
  <c r="I129"/>
  <c r="I135" s="1"/>
  <c r="M127" s="1"/>
  <c r="I122"/>
  <c r="I121"/>
  <c r="I120"/>
  <c r="I113"/>
  <c r="I112"/>
  <c r="I111"/>
  <c r="I104"/>
  <c r="I103"/>
  <c r="I102"/>
  <c r="I94"/>
  <c r="I93"/>
  <c r="I85"/>
  <c r="I84"/>
  <c r="I76"/>
  <c r="I75"/>
  <c r="I67"/>
  <c r="I66"/>
  <c r="I62"/>
  <c r="I61"/>
  <c r="I60"/>
  <c r="I59"/>
  <c r="I58"/>
  <c r="I57"/>
  <c r="I50"/>
  <c r="I49"/>
  <c r="I48"/>
  <c r="I39"/>
  <c r="I31"/>
  <c r="I30"/>
  <c r="I23"/>
  <c r="I22"/>
  <c r="I21"/>
  <c r="I15"/>
  <c r="I14"/>
  <c r="I13"/>
  <c r="I12"/>
  <c r="J10"/>
  <c r="K1225"/>
  <c r="J1225"/>
  <c r="H1225"/>
  <c r="M1216"/>
  <c r="L1208" s="1"/>
  <c r="K1216"/>
  <c r="J1216"/>
  <c r="H1216"/>
  <c r="K1207"/>
  <c r="J1207"/>
  <c r="H1207"/>
  <c r="M1198"/>
  <c r="L1190" s="1"/>
  <c r="K1198"/>
  <c r="J1198"/>
  <c r="H1198"/>
  <c r="K1189"/>
  <c r="J1189"/>
  <c r="H1189"/>
  <c r="M1180"/>
  <c r="L1172" s="1"/>
  <c r="K1180"/>
  <c r="J1180"/>
  <c r="H1180"/>
  <c r="M1171"/>
  <c r="L1163" s="1"/>
  <c r="K1171"/>
  <c r="J1171"/>
  <c r="I1171"/>
  <c r="M1163" s="1"/>
  <c r="H1171"/>
  <c r="M1162"/>
  <c r="L1154" s="1"/>
  <c r="K1162"/>
  <c r="J1162"/>
  <c r="H1162"/>
  <c r="M1153"/>
  <c r="L1145" s="1"/>
  <c r="K1153"/>
  <c r="J1153"/>
  <c r="H1153"/>
  <c r="M1144"/>
  <c r="L1136" s="1"/>
  <c r="K1144"/>
  <c r="J1144"/>
  <c r="H1144"/>
  <c r="M1135"/>
  <c r="L1127" s="1"/>
  <c r="K1135"/>
  <c r="J1135"/>
  <c r="H1135"/>
  <c r="M1126"/>
  <c r="L1118" s="1"/>
  <c r="K1126"/>
  <c r="J1126"/>
  <c r="H1126"/>
  <c r="K1117"/>
  <c r="J1117"/>
  <c r="H1117"/>
  <c r="K1108"/>
  <c r="J1108"/>
  <c r="H1108"/>
  <c r="M1099"/>
  <c r="L1091" s="1"/>
  <c r="K1099"/>
  <c r="J1099"/>
  <c r="I1099"/>
  <c r="M1091" s="1"/>
  <c r="H1099"/>
  <c r="M1090"/>
  <c r="L1082" s="1"/>
  <c r="K1090"/>
  <c r="J1090"/>
  <c r="H1090"/>
  <c r="K1081"/>
  <c r="J1081"/>
  <c r="I1081"/>
  <c r="M1073" s="1"/>
  <c r="H1081"/>
  <c r="M1072"/>
  <c r="L1064" s="1"/>
  <c r="K1072"/>
  <c r="J1072"/>
  <c r="H1072"/>
  <c r="M1063"/>
  <c r="L1055" s="1"/>
  <c r="K1063"/>
  <c r="J1063"/>
  <c r="H1063"/>
  <c r="K1054"/>
  <c r="J1054"/>
  <c r="I1054"/>
  <c r="M1046" s="1"/>
  <c r="H1054"/>
  <c r="K1045"/>
  <c r="J1045"/>
  <c r="H1045"/>
  <c r="M1036"/>
  <c r="L1028" s="1"/>
  <c r="K1036"/>
  <c r="J1036"/>
  <c r="H1036"/>
  <c r="K1027"/>
  <c r="J1027"/>
  <c r="H1027"/>
  <c r="K1018"/>
  <c r="J1018"/>
  <c r="I1018"/>
  <c r="M1010" s="1"/>
  <c r="H1018"/>
  <c r="M1009"/>
  <c r="L1001" s="1"/>
  <c r="K1009"/>
  <c r="J1009"/>
  <c r="H1009"/>
  <c r="M1000"/>
  <c r="L992" s="1"/>
  <c r="K1000"/>
  <c r="J1000"/>
  <c r="H1000"/>
  <c r="M991"/>
  <c r="L983" s="1"/>
  <c r="K991"/>
  <c r="J991"/>
  <c r="H991"/>
  <c r="M982"/>
  <c r="L974" s="1"/>
  <c r="K982"/>
  <c r="J982"/>
  <c r="I982"/>
  <c r="M974" s="1"/>
  <c r="H982"/>
  <c r="K973"/>
  <c r="J973"/>
  <c r="I973"/>
  <c r="M965" s="1"/>
  <c r="H973"/>
  <c r="M964"/>
  <c r="L956" s="1"/>
  <c r="K964"/>
  <c r="J964"/>
  <c r="H964"/>
  <c r="K955"/>
  <c r="J955"/>
  <c r="I955"/>
  <c r="M947" s="1"/>
  <c r="H955"/>
  <c r="M946"/>
  <c r="L938" s="1"/>
  <c r="K946"/>
  <c r="J946"/>
  <c r="H946"/>
  <c r="M937"/>
  <c r="L929" s="1"/>
  <c r="K937"/>
  <c r="J937"/>
  <c r="H937"/>
  <c r="K928"/>
  <c r="J928"/>
  <c r="I928"/>
  <c r="M920" s="1"/>
  <c r="H928"/>
  <c r="K919"/>
  <c r="J919"/>
  <c r="H919"/>
  <c r="M910"/>
  <c r="L902" s="1"/>
  <c r="K910"/>
  <c r="J910"/>
  <c r="H910"/>
  <c r="M901"/>
  <c r="L893" s="1"/>
  <c r="K901"/>
  <c r="J901"/>
  <c r="I901"/>
  <c r="M893" s="1"/>
  <c r="H901"/>
  <c r="M892"/>
  <c r="L884" s="1"/>
  <c r="K892"/>
  <c r="J892"/>
  <c r="H892"/>
  <c r="M883"/>
  <c r="L875" s="1"/>
  <c r="K883"/>
  <c r="J883"/>
  <c r="I883"/>
  <c r="M875" s="1"/>
  <c r="H883"/>
  <c r="M874"/>
  <c r="L866" s="1"/>
  <c r="K874"/>
  <c r="J874"/>
  <c r="I874"/>
  <c r="M866" s="1"/>
  <c r="H874"/>
  <c r="K865"/>
  <c r="J865"/>
  <c r="I865"/>
  <c r="M857" s="1"/>
  <c r="H865"/>
  <c r="M856"/>
  <c r="L848" s="1"/>
  <c r="K856"/>
  <c r="J856"/>
  <c r="H856"/>
  <c r="M847"/>
  <c r="L839" s="1"/>
  <c r="K847"/>
  <c r="J847"/>
  <c r="H847"/>
  <c r="K838"/>
  <c r="J838"/>
  <c r="I838"/>
  <c r="M830" s="1"/>
  <c r="H838"/>
  <c r="M829"/>
  <c r="L821" s="1"/>
  <c r="K829"/>
  <c r="J829"/>
  <c r="H829"/>
  <c r="K820"/>
  <c r="J820"/>
  <c r="H820"/>
  <c r="K811"/>
  <c r="J811"/>
  <c r="H811"/>
  <c r="M802"/>
  <c r="L794" s="1"/>
  <c r="K802"/>
  <c r="J802"/>
  <c r="H802"/>
  <c r="M793"/>
  <c r="L785" s="1"/>
  <c r="K793"/>
  <c r="J793"/>
  <c r="H793"/>
  <c r="M784"/>
  <c r="L776" s="1"/>
  <c r="K784"/>
  <c r="J784"/>
  <c r="I784"/>
  <c r="M776" s="1"/>
  <c r="H784"/>
  <c r="M775"/>
  <c r="L767" s="1"/>
  <c r="K775"/>
  <c r="J775"/>
  <c r="I775"/>
  <c r="M767" s="1"/>
  <c r="H775"/>
  <c r="K766"/>
  <c r="J766"/>
  <c r="H766"/>
  <c r="M757"/>
  <c r="L749" s="1"/>
  <c r="K757"/>
  <c r="J757"/>
  <c r="H757"/>
  <c r="K748"/>
  <c r="J748"/>
  <c r="H748"/>
  <c r="M739"/>
  <c r="L731" s="1"/>
  <c r="K739"/>
  <c r="J739"/>
  <c r="H739"/>
  <c r="M730"/>
  <c r="L722" s="1"/>
  <c r="K730"/>
  <c r="J730"/>
  <c r="I730"/>
  <c r="M722" s="1"/>
  <c r="H730"/>
  <c r="M721"/>
  <c r="L713" s="1"/>
  <c r="K721"/>
  <c r="J721"/>
  <c r="H721"/>
  <c r="K712"/>
  <c r="J712"/>
  <c r="H712"/>
  <c r="K703"/>
  <c r="J703"/>
  <c r="I703"/>
  <c r="M695" s="1"/>
  <c r="H703"/>
  <c r="K694"/>
  <c r="J694"/>
  <c r="H694"/>
  <c r="K685"/>
  <c r="J685"/>
  <c r="H685"/>
  <c r="K676"/>
  <c r="J676"/>
  <c r="H676"/>
  <c r="K667"/>
  <c r="J667"/>
  <c r="H667"/>
  <c r="M658"/>
  <c r="L650" s="1"/>
  <c r="K658"/>
  <c r="J658"/>
  <c r="H658"/>
  <c r="K649"/>
  <c r="J649"/>
  <c r="H649"/>
  <c r="M640"/>
  <c r="L632" s="1"/>
  <c r="K640"/>
  <c r="J640"/>
  <c r="I640"/>
  <c r="M632" s="1"/>
  <c r="H640"/>
  <c r="K631"/>
  <c r="J631"/>
  <c r="I631"/>
  <c r="M623" s="1"/>
  <c r="H631"/>
  <c r="M622"/>
  <c r="L614" s="1"/>
  <c r="K622"/>
  <c r="J622"/>
  <c r="H622"/>
  <c r="M613"/>
  <c r="L605" s="1"/>
  <c r="K613"/>
  <c r="J613"/>
  <c r="I613"/>
  <c r="M605" s="1"/>
  <c r="H613"/>
  <c r="K604"/>
  <c r="J604"/>
  <c r="I604"/>
  <c r="M596" s="1"/>
  <c r="H604"/>
  <c r="M595"/>
  <c r="L587" s="1"/>
  <c r="K595"/>
  <c r="J595"/>
  <c r="I595"/>
  <c r="M587" s="1"/>
  <c r="H595"/>
  <c r="M586"/>
  <c r="L578" s="1"/>
  <c r="K586"/>
  <c r="J586"/>
  <c r="H586"/>
  <c r="M577"/>
  <c r="L569" s="1"/>
  <c r="K577"/>
  <c r="J577"/>
  <c r="I577"/>
  <c r="M569" s="1"/>
  <c r="H577"/>
  <c r="M568"/>
  <c r="L560" s="1"/>
  <c r="K568"/>
  <c r="J568"/>
  <c r="H568"/>
  <c r="M559"/>
  <c r="L551" s="1"/>
  <c r="K559"/>
  <c r="J559"/>
  <c r="I559"/>
  <c r="M551" s="1"/>
  <c r="H559"/>
  <c r="M550"/>
  <c r="L542" s="1"/>
  <c r="K550"/>
  <c r="J550"/>
  <c r="I550"/>
  <c r="M542" s="1"/>
  <c r="H550"/>
  <c r="K541"/>
  <c r="J541"/>
  <c r="I541"/>
  <c r="M533" s="1"/>
  <c r="H541"/>
  <c r="M532"/>
  <c r="L524" s="1"/>
  <c r="K532"/>
  <c r="J532"/>
  <c r="H532"/>
  <c r="M523"/>
  <c r="L515" s="1"/>
  <c r="K523"/>
  <c r="J523"/>
  <c r="H523"/>
  <c r="K514"/>
  <c r="J514"/>
  <c r="I514"/>
  <c r="M506" s="1"/>
  <c r="H514"/>
  <c r="K505"/>
  <c r="J505"/>
  <c r="H505"/>
  <c r="M496"/>
  <c r="L488" s="1"/>
  <c r="K496"/>
  <c r="J496"/>
  <c r="H496"/>
  <c r="K487"/>
  <c r="J487"/>
  <c r="H487"/>
  <c r="M478"/>
  <c r="L470" s="1"/>
  <c r="K478"/>
  <c r="J478"/>
  <c r="H478"/>
  <c r="M469"/>
  <c r="L461" s="1"/>
  <c r="K469"/>
  <c r="J469"/>
  <c r="I469"/>
  <c r="M461" s="1"/>
  <c r="H469"/>
  <c r="K460"/>
  <c r="J460"/>
  <c r="H460"/>
  <c r="M451"/>
  <c r="L443" s="1"/>
  <c r="K451"/>
  <c r="J451"/>
  <c r="I451"/>
  <c r="M443" s="1"/>
  <c r="H451"/>
  <c r="K442"/>
  <c r="J442"/>
  <c r="H442"/>
  <c r="M433"/>
  <c r="L425" s="1"/>
  <c r="K433"/>
  <c r="J433"/>
  <c r="H433"/>
  <c r="M424"/>
  <c r="L416" s="1"/>
  <c r="K424"/>
  <c r="J424"/>
  <c r="H424"/>
  <c r="M415"/>
  <c r="L407" s="1"/>
  <c r="K415"/>
  <c r="J415"/>
  <c r="H415"/>
  <c r="M406"/>
  <c r="L398" s="1"/>
  <c r="K406"/>
  <c r="J406"/>
  <c r="I406"/>
  <c r="M398" s="1"/>
  <c r="H406"/>
  <c r="K397"/>
  <c r="J397"/>
  <c r="H397"/>
  <c r="M388"/>
  <c r="L380" s="1"/>
  <c r="K388"/>
  <c r="J388"/>
  <c r="H388"/>
  <c r="K379"/>
  <c r="J379"/>
  <c r="I379"/>
  <c r="M371" s="1"/>
  <c r="H379"/>
  <c r="K370"/>
  <c r="J370"/>
  <c r="H370"/>
  <c r="M361"/>
  <c r="L353" s="1"/>
  <c r="K361"/>
  <c r="J361"/>
  <c r="H361"/>
  <c r="M352"/>
  <c r="L343" s="1"/>
  <c r="K352"/>
  <c r="J352"/>
  <c r="H352"/>
  <c r="M342"/>
  <c r="L334" s="1"/>
  <c r="K342"/>
  <c r="J342"/>
  <c r="I342"/>
  <c r="M334" s="1"/>
  <c r="H342"/>
  <c r="M333"/>
  <c r="L325" s="1"/>
  <c r="K333"/>
  <c r="J333"/>
  <c r="H333"/>
  <c r="K324"/>
  <c r="J324"/>
  <c r="H324"/>
  <c r="K315"/>
  <c r="J315"/>
  <c r="H315"/>
  <c r="K306"/>
  <c r="J306"/>
  <c r="I306"/>
  <c r="M298" s="1"/>
  <c r="H306"/>
  <c r="K297"/>
  <c r="J297"/>
  <c r="H297"/>
  <c r="M288"/>
  <c r="L280" s="1"/>
  <c r="K288"/>
  <c r="J288"/>
  <c r="H288"/>
  <c r="M279"/>
  <c r="L271" s="1"/>
  <c r="K279"/>
  <c r="J279"/>
  <c r="I279"/>
  <c r="M271" s="1"/>
  <c r="H279"/>
  <c r="M270"/>
  <c r="L262" s="1"/>
  <c r="K270"/>
  <c r="J270"/>
  <c r="I270"/>
  <c r="M262" s="1"/>
  <c r="H270"/>
  <c r="M261"/>
  <c r="L253" s="1"/>
  <c r="K261"/>
  <c r="J261"/>
  <c r="I261"/>
  <c r="M253" s="1"/>
  <c r="H261"/>
  <c r="K252"/>
  <c r="J252"/>
  <c r="H252"/>
  <c r="K243"/>
  <c r="J243"/>
  <c r="H243"/>
  <c r="K234"/>
  <c r="J234"/>
  <c r="H234"/>
  <c r="M225"/>
  <c r="L217" s="1"/>
  <c r="K225"/>
  <c r="J225"/>
  <c r="H225"/>
  <c r="M216"/>
  <c r="L208" s="1"/>
  <c r="K216"/>
  <c r="J216"/>
  <c r="I216"/>
  <c r="M208" s="1"/>
  <c r="H216"/>
  <c r="K207"/>
  <c r="J207"/>
  <c r="H207"/>
  <c r="M198"/>
  <c r="L190" s="1"/>
  <c r="K198"/>
  <c r="J198"/>
  <c r="I198"/>
  <c r="M190" s="1"/>
  <c r="H198"/>
  <c r="M189"/>
  <c r="L181" s="1"/>
  <c r="K189"/>
  <c r="J189"/>
  <c r="H189"/>
  <c r="M180"/>
  <c r="L172" s="1"/>
  <c r="K180"/>
  <c r="J180"/>
  <c r="H180"/>
  <c r="M171"/>
  <c r="L163" s="1"/>
  <c r="K171"/>
  <c r="J171"/>
  <c r="H171"/>
  <c r="M162"/>
  <c r="L154" s="1"/>
  <c r="K162"/>
  <c r="J162"/>
  <c r="H162"/>
  <c r="M153"/>
  <c r="L145" s="1"/>
  <c r="K153"/>
  <c r="J153"/>
  <c r="I153"/>
  <c r="M145" s="1"/>
  <c r="H153"/>
  <c r="K144"/>
  <c r="J144"/>
  <c r="H144"/>
  <c r="M135"/>
  <c r="L127" s="1"/>
  <c r="K135"/>
  <c r="J135"/>
  <c r="H135"/>
  <c r="K126"/>
  <c r="J126"/>
  <c r="I126"/>
  <c r="M118" s="1"/>
  <c r="H126"/>
  <c r="M117"/>
  <c r="L109" s="1"/>
  <c r="K117"/>
  <c r="J117"/>
  <c r="H117"/>
  <c r="M108"/>
  <c r="L100" s="1"/>
  <c r="K108"/>
  <c r="J108"/>
  <c r="H108"/>
  <c r="M99"/>
  <c r="L91" s="1"/>
  <c r="K99"/>
  <c r="J99"/>
  <c r="I99"/>
  <c r="M91" s="1"/>
  <c r="H99"/>
  <c r="M90"/>
  <c r="L82" s="1"/>
  <c r="K90"/>
  <c r="J90"/>
  <c r="H90"/>
  <c r="K81"/>
  <c r="J81"/>
  <c r="I81"/>
  <c r="M73" s="1"/>
  <c r="H81"/>
  <c r="M72"/>
  <c r="L64" s="1"/>
  <c r="K72"/>
  <c r="J72"/>
  <c r="H72"/>
  <c r="K63"/>
  <c r="J63"/>
  <c r="H63"/>
  <c r="M54"/>
  <c r="L46" s="1"/>
  <c r="K54"/>
  <c r="J54"/>
  <c r="H54"/>
  <c r="M45"/>
  <c r="L37" s="1"/>
  <c r="K45"/>
  <c r="J45"/>
  <c r="I45"/>
  <c r="M37" s="1"/>
  <c r="H45"/>
  <c r="M36"/>
  <c r="L28" s="1"/>
  <c r="K36"/>
  <c r="J36"/>
  <c r="H36"/>
  <c r="M27"/>
  <c r="L19" s="1"/>
  <c r="K27"/>
  <c r="J27"/>
  <c r="H27"/>
  <c r="M18"/>
  <c r="L10" s="1"/>
  <c r="K18"/>
  <c r="J18"/>
  <c r="I18"/>
  <c r="M10" s="1"/>
  <c r="H18"/>
  <c r="M234" l="1"/>
  <c r="L226" s="1"/>
  <c r="I27"/>
  <c r="M19" s="1"/>
  <c r="O19" s="1"/>
  <c r="Q19" s="1"/>
  <c r="R19" s="1"/>
  <c r="I676"/>
  <c r="M668" s="1"/>
  <c r="I748"/>
  <c r="M740" s="1"/>
  <c r="I820"/>
  <c r="M812" s="1"/>
  <c r="I1045"/>
  <c r="M1037" s="1"/>
  <c r="I1117"/>
  <c r="M1109" s="1"/>
  <c r="I1135"/>
  <c r="M1127" s="1"/>
  <c r="O1127" s="1"/>
  <c r="Q1127" s="1"/>
  <c r="R1127" s="1"/>
  <c r="I1162"/>
  <c r="M1154" s="1"/>
  <c r="O1154" s="1"/>
  <c r="Q1154" s="1"/>
  <c r="R1154" s="1"/>
  <c r="I1189"/>
  <c r="M1181" s="1"/>
  <c r="I1207"/>
  <c r="M1199" s="1"/>
  <c r="I1225"/>
  <c r="M1217" s="1"/>
  <c r="O37"/>
  <c r="Q37" s="1"/>
  <c r="R37" s="1"/>
  <c r="O91"/>
  <c r="Q91" s="1"/>
  <c r="R91" s="1"/>
  <c r="O127"/>
  <c r="Q127" s="1"/>
  <c r="R127" s="1"/>
  <c r="O271"/>
  <c r="Q271" s="1"/>
  <c r="R271" s="1"/>
  <c r="O524"/>
  <c r="Q524" s="1"/>
  <c r="R524" s="1"/>
  <c r="O533"/>
  <c r="Q533" s="1"/>
  <c r="R533" s="1"/>
  <c r="O542"/>
  <c r="Q542" s="1"/>
  <c r="R542" s="1"/>
  <c r="O551"/>
  <c r="Q551" s="1"/>
  <c r="R551" s="1"/>
  <c r="O560"/>
  <c r="Q560" s="1"/>
  <c r="R560" s="1"/>
  <c r="O569"/>
  <c r="Q569" s="1"/>
  <c r="R569" s="1"/>
  <c r="O587"/>
  <c r="Q587" s="1"/>
  <c r="R587" s="1"/>
  <c r="O596"/>
  <c r="Q596" s="1"/>
  <c r="R596" s="1"/>
  <c r="O605"/>
  <c r="Q605" s="1"/>
  <c r="R605" s="1"/>
  <c r="O623"/>
  <c r="Q623" s="1"/>
  <c r="R623" s="1"/>
  <c r="O632"/>
  <c r="Q632" s="1"/>
  <c r="R632" s="1"/>
  <c r="O722"/>
  <c r="Q722" s="1"/>
  <c r="R722" s="1"/>
  <c r="O767"/>
  <c r="Q767" s="1"/>
  <c r="R767" s="1"/>
  <c r="O776"/>
  <c r="Q776" s="1"/>
  <c r="R776" s="1"/>
  <c r="O848"/>
  <c r="Q848" s="1"/>
  <c r="R848" s="1"/>
  <c r="O857"/>
  <c r="Q857" s="1"/>
  <c r="R857" s="1"/>
  <c r="O866"/>
  <c r="Q866" s="1"/>
  <c r="R866" s="1"/>
  <c r="O875"/>
  <c r="Q875" s="1"/>
  <c r="R875" s="1"/>
  <c r="O884"/>
  <c r="Q884" s="1"/>
  <c r="R884" s="1"/>
  <c r="O893"/>
  <c r="Q893" s="1"/>
  <c r="R893" s="1"/>
  <c r="O920"/>
  <c r="Q920" s="1"/>
  <c r="R920" s="1"/>
  <c r="O974"/>
  <c r="Q974" s="1"/>
  <c r="R974" s="1"/>
  <c r="O1055"/>
  <c r="Q1055" s="1"/>
  <c r="R1055" s="1"/>
  <c r="O1064"/>
  <c r="Q1064" s="1"/>
  <c r="R1064" s="1"/>
  <c r="O1073"/>
  <c r="Q1073" s="1"/>
  <c r="R1073" s="1"/>
  <c r="O1091"/>
  <c r="Q1091" s="1"/>
  <c r="R1091" s="1"/>
  <c r="O1163"/>
  <c r="Q1163" s="1"/>
  <c r="R1163" s="1"/>
  <c r="O1172"/>
  <c r="Q1172" s="1"/>
  <c r="R1172" s="1"/>
  <c r="O154"/>
  <c r="Q154" s="1"/>
  <c r="R154" s="1"/>
  <c r="O190"/>
  <c r="Q190" s="1"/>
  <c r="R190" s="1"/>
  <c r="O262"/>
  <c r="Q262" s="1"/>
  <c r="R262" s="1"/>
  <c r="O334"/>
  <c r="Q334" s="1"/>
  <c r="R334" s="1"/>
  <c r="O443"/>
  <c r="Q443" s="1"/>
  <c r="R443" s="1"/>
  <c r="O145"/>
  <c r="Q145" s="1"/>
  <c r="R145" s="1"/>
  <c r="O181"/>
  <c r="Q181" s="1"/>
  <c r="R181" s="1"/>
  <c r="O253"/>
  <c r="Q253" s="1"/>
  <c r="R253" s="1"/>
  <c r="O325"/>
  <c r="Q325" s="1"/>
  <c r="R325" s="1"/>
  <c r="O398"/>
  <c r="Q398" s="1"/>
  <c r="R398" s="1"/>
  <c r="O208"/>
  <c r="Q208" s="1"/>
  <c r="R208" s="1"/>
  <c r="O461"/>
  <c r="Q461" s="1"/>
  <c r="R461" s="1"/>
  <c r="I54"/>
  <c r="M46" s="1"/>
  <c r="O46" s="1"/>
  <c r="Q46" s="1"/>
  <c r="R46" s="1"/>
  <c r="I90"/>
  <c r="M82" s="1"/>
  <c r="O82" s="1"/>
  <c r="Q82" s="1"/>
  <c r="R82" s="1"/>
  <c r="I117"/>
  <c r="M109" s="1"/>
  <c r="O109" s="1"/>
  <c r="Q109" s="1"/>
  <c r="R109" s="1"/>
  <c r="I225"/>
  <c r="M217" s="1"/>
  <c r="O217" s="1"/>
  <c r="Q217" s="1"/>
  <c r="R217" s="1"/>
  <c r="I234"/>
  <c r="M226" s="1"/>
  <c r="O226" s="1"/>
  <c r="Q226" s="1"/>
  <c r="R226" s="1"/>
  <c r="I297"/>
  <c r="M289" s="1"/>
  <c r="I370"/>
  <c r="M362" s="1"/>
  <c r="I415"/>
  <c r="M407" s="1"/>
  <c r="O407" s="1"/>
  <c r="Q407" s="1"/>
  <c r="R407" s="1"/>
  <c r="I442"/>
  <c r="M434" s="1"/>
  <c r="I478"/>
  <c r="M470" s="1"/>
  <c r="O470" s="1"/>
  <c r="Q470" s="1"/>
  <c r="R470" s="1"/>
  <c r="I487"/>
  <c r="M479" s="1"/>
  <c r="I523"/>
  <c r="M515" s="1"/>
  <c r="O515" s="1"/>
  <c r="Q515" s="1"/>
  <c r="R515" s="1"/>
  <c r="I586"/>
  <c r="M578" s="1"/>
  <c r="O578" s="1"/>
  <c r="Q578" s="1"/>
  <c r="R578" s="1"/>
  <c r="I622"/>
  <c r="M614" s="1"/>
  <c r="O614" s="1"/>
  <c r="Q614" s="1"/>
  <c r="R614" s="1"/>
  <c r="I658"/>
  <c r="M650" s="1"/>
  <c r="O650" s="1"/>
  <c r="Q650" s="1"/>
  <c r="R650" s="1"/>
  <c r="I667"/>
  <c r="M659" s="1"/>
  <c r="I694"/>
  <c r="M686" s="1"/>
  <c r="I739"/>
  <c r="M731" s="1"/>
  <c r="O731" s="1"/>
  <c r="Q731" s="1"/>
  <c r="R731" s="1"/>
  <c r="I766"/>
  <c r="M758" s="1"/>
  <c r="I802"/>
  <c r="M794" s="1"/>
  <c r="O794" s="1"/>
  <c r="Q794" s="1"/>
  <c r="R794" s="1"/>
  <c r="I811"/>
  <c r="M803" s="1"/>
  <c r="I847"/>
  <c r="M839" s="1"/>
  <c r="O839" s="1"/>
  <c r="Q839" s="1"/>
  <c r="R839" s="1"/>
  <c r="I910"/>
  <c r="M902" s="1"/>
  <c r="O902" s="1"/>
  <c r="Q902" s="1"/>
  <c r="R902" s="1"/>
  <c r="I919"/>
  <c r="M911" s="1"/>
  <c r="I946"/>
  <c r="M938" s="1"/>
  <c r="O938" s="1"/>
  <c r="Q938" s="1"/>
  <c r="R938" s="1"/>
  <c r="I991"/>
  <c r="M983" s="1"/>
  <c r="O983" s="1"/>
  <c r="Q983" s="1"/>
  <c r="R983" s="1"/>
  <c r="I1027"/>
  <c r="M1019" s="1"/>
  <c r="I1090"/>
  <c r="M1082" s="1"/>
  <c r="O1082" s="1"/>
  <c r="Q1082" s="1"/>
  <c r="R1082" s="1"/>
  <c r="I1126"/>
  <c r="M1118" s="1"/>
  <c r="O1118" s="1"/>
  <c r="Q1118" s="1"/>
  <c r="R1118" s="1"/>
  <c r="I1198"/>
  <c r="M1190" s="1"/>
  <c r="O1190" s="1"/>
  <c r="Q1190" s="1"/>
  <c r="R1190" s="1"/>
  <c r="M63"/>
  <c r="L55" s="1"/>
  <c r="M81"/>
  <c r="L73" s="1"/>
  <c r="O73" s="1"/>
  <c r="Q73" s="1"/>
  <c r="R73" s="1"/>
  <c r="M126"/>
  <c r="L118" s="1"/>
  <c r="O118" s="1"/>
  <c r="Q118" s="1"/>
  <c r="R118" s="1"/>
  <c r="M144"/>
  <c r="L136" s="1"/>
  <c r="M207"/>
  <c r="L199" s="1"/>
  <c r="M243"/>
  <c r="L235" s="1"/>
  <c r="M252"/>
  <c r="L244" s="1"/>
  <c r="M297"/>
  <c r="L289" s="1"/>
  <c r="O289" s="1"/>
  <c r="Q289" s="1"/>
  <c r="R289" s="1"/>
  <c r="M306"/>
  <c r="L298" s="1"/>
  <c r="O298" s="1"/>
  <c r="Q298" s="1"/>
  <c r="R298" s="1"/>
  <c r="M315"/>
  <c r="L307" s="1"/>
  <c r="M324"/>
  <c r="L316" s="1"/>
  <c r="M370"/>
  <c r="L362" s="1"/>
  <c r="M379"/>
  <c r="L371" s="1"/>
  <c r="O371" s="1"/>
  <c r="Q371" s="1"/>
  <c r="R371" s="1"/>
  <c r="M397"/>
  <c r="L389" s="1"/>
  <c r="M442"/>
  <c r="L434" s="1"/>
  <c r="O434" s="1"/>
  <c r="Q434" s="1"/>
  <c r="R434" s="1"/>
  <c r="M460"/>
  <c r="L452" s="1"/>
  <c r="M487"/>
  <c r="L479" s="1"/>
  <c r="O479" s="1"/>
  <c r="Q479" s="1"/>
  <c r="R479" s="1"/>
  <c r="M505"/>
  <c r="L497" s="1"/>
  <c r="M514"/>
  <c r="L506" s="1"/>
  <c r="O506" s="1"/>
  <c r="Q506" s="1"/>
  <c r="R506" s="1"/>
  <c r="M649"/>
  <c r="L641" s="1"/>
  <c r="M667"/>
  <c r="L659" s="1"/>
  <c r="M676"/>
  <c r="L668" s="1"/>
  <c r="O668" s="1"/>
  <c r="Q668" s="1"/>
  <c r="R668" s="1"/>
  <c r="M685"/>
  <c r="L677" s="1"/>
  <c r="M694"/>
  <c r="L686" s="1"/>
  <c r="M703"/>
  <c r="L695" s="1"/>
  <c r="O695" s="1"/>
  <c r="Q695" s="1"/>
  <c r="R695" s="1"/>
  <c r="M712"/>
  <c r="L704" s="1"/>
  <c r="M748"/>
  <c r="L740" s="1"/>
  <c r="O740" s="1"/>
  <c r="Q740" s="1"/>
  <c r="R740" s="1"/>
  <c r="M766"/>
  <c r="L758" s="1"/>
  <c r="M811"/>
  <c r="L803" s="1"/>
  <c r="M820"/>
  <c r="L812" s="1"/>
  <c r="O812" s="1"/>
  <c r="Q812" s="1"/>
  <c r="R812" s="1"/>
  <c r="M838"/>
  <c r="L830" s="1"/>
  <c r="O830" s="1"/>
  <c r="Q830" s="1"/>
  <c r="R830" s="1"/>
  <c r="M919"/>
  <c r="L911" s="1"/>
  <c r="M955"/>
  <c r="L947" s="1"/>
  <c r="O947" s="1"/>
  <c r="Q947" s="1"/>
  <c r="R947" s="1"/>
  <c r="M973"/>
  <c r="L965" s="1"/>
  <c r="O965" s="1"/>
  <c r="Q965" s="1"/>
  <c r="R965" s="1"/>
  <c r="M1018"/>
  <c r="L1010" s="1"/>
  <c r="O1010" s="1"/>
  <c r="Q1010" s="1"/>
  <c r="R1010" s="1"/>
  <c r="M1027"/>
  <c r="L1019" s="1"/>
  <c r="M1045"/>
  <c r="L1037" s="1"/>
  <c r="M1054"/>
  <c r="L1046" s="1"/>
  <c r="O1046" s="1"/>
  <c r="Q1046" s="1"/>
  <c r="R1046" s="1"/>
  <c r="M1108"/>
  <c r="L1100" s="1"/>
  <c r="M1117"/>
  <c r="L1109" s="1"/>
  <c r="M1189"/>
  <c r="L1181" s="1"/>
  <c r="M1207"/>
  <c r="L1199" s="1"/>
  <c r="O1199" s="1"/>
  <c r="Q1199" s="1"/>
  <c r="R1199" s="1"/>
  <c r="M1225"/>
  <c r="L1217" s="1"/>
  <c r="O1217" s="1"/>
  <c r="Q1217" s="1"/>
  <c r="R1217" s="1"/>
  <c r="I171"/>
  <c r="M163" s="1"/>
  <c r="O163" s="1"/>
  <c r="Q163" s="1"/>
  <c r="R163" s="1"/>
  <c r="I252"/>
  <c r="M244" s="1"/>
  <c r="I361"/>
  <c r="M353" s="1"/>
  <c r="O353" s="1"/>
  <c r="Q353" s="1"/>
  <c r="R353" s="1"/>
  <c r="I424"/>
  <c r="M416" s="1"/>
  <c r="O416" s="1"/>
  <c r="Q416" s="1"/>
  <c r="R416" s="1"/>
  <c r="I460"/>
  <c r="M452" s="1"/>
  <c r="I1153"/>
  <c r="M1145" s="1"/>
  <c r="O1145" s="1"/>
  <c r="Q1145" s="1"/>
  <c r="R1145" s="1"/>
  <c r="I36"/>
  <c r="M28" s="1"/>
  <c r="O28" s="1"/>
  <c r="Q28" s="1"/>
  <c r="R28" s="1"/>
  <c r="I63"/>
  <c r="M55" s="1"/>
  <c r="I72"/>
  <c r="M64" s="1"/>
  <c r="O64" s="1"/>
  <c r="Q64" s="1"/>
  <c r="R64" s="1"/>
  <c r="I108"/>
  <c r="M100" s="1"/>
  <c r="O100" s="1"/>
  <c r="Q100" s="1"/>
  <c r="R100" s="1"/>
  <c r="I144"/>
  <c r="M136" s="1"/>
  <c r="I180"/>
  <c r="M172" s="1"/>
  <c r="O172" s="1"/>
  <c r="Q172" s="1"/>
  <c r="R172" s="1"/>
  <c r="I207"/>
  <c r="M199" s="1"/>
  <c r="I243"/>
  <c r="M235" s="1"/>
  <c r="I288"/>
  <c r="M280" s="1"/>
  <c r="O280" s="1"/>
  <c r="Q280" s="1"/>
  <c r="R280" s="1"/>
  <c r="I315"/>
  <c r="M307" s="1"/>
  <c r="I324"/>
  <c r="M316" s="1"/>
  <c r="I352"/>
  <c r="M343" s="1"/>
  <c r="O343" s="1"/>
  <c r="Q343" s="1"/>
  <c r="R343" s="1"/>
  <c r="I388"/>
  <c r="M380" s="1"/>
  <c r="O380" s="1"/>
  <c r="Q380" s="1"/>
  <c r="R380" s="1"/>
  <c r="I397"/>
  <c r="M389" s="1"/>
  <c r="I433"/>
  <c r="M425" s="1"/>
  <c r="O425" s="1"/>
  <c r="Q425" s="1"/>
  <c r="R425" s="1"/>
  <c r="I496"/>
  <c r="M488" s="1"/>
  <c r="O488" s="1"/>
  <c r="Q488" s="1"/>
  <c r="R488" s="1"/>
  <c r="I505"/>
  <c r="M497" s="1"/>
  <c r="I649"/>
  <c r="M641" s="1"/>
  <c r="I685"/>
  <c r="M677" s="1"/>
  <c r="I712"/>
  <c r="M704" s="1"/>
  <c r="I721"/>
  <c r="M713" s="1"/>
  <c r="O713" s="1"/>
  <c r="Q713" s="1"/>
  <c r="R713" s="1"/>
  <c r="I757"/>
  <c r="M749" s="1"/>
  <c r="O749" s="1"/>
  <c r="Q749" s="1"/>
  <c r="R749" s="1"/>
  <c r="I793"/>
  <c r="M785" s="1"/>
  <c r="O785" s="1"/>
  <c r="Q785" s="1"/>
  <c r="R785" s="1"/>
  <c r="I829"/>
  <c r="M821" s="1"/>
  <c r="O821" s="1"/>
  <c r="Q821" s="1"/>
  <c r="R821" s="1"/>
  <c r="I937"/>
  <c r="M929" s="1"/>
  <c r="O929" s="1"/>
  <c r="Q929" s="1"/>
  <c r="R929" s="1"/>
  <c r="I964"/>
  <c r="M956" s="1"/>
  <c r="O956" s="1"/>
  <c r="Q956" s="1"/>
  <c r="R956" s="1"/>
  <c r="I1000"/>
  <c r="M992" s="1"/>
  <c r="O992" s="1"/>
  <c r="Q992" s="1"/>
  <c r="R992" s="1"/>
  <c r="I1009"/>
  <c r="M1001" s="1"/>
  <c r="O1001" s="1"/>
  <c r="Q1001" s="1"/>
  <c r="R1001" s="1"/>
  <c r="I1036"/>
  <c r="M1028" s="1"/>
  <c r="O1028" s="1"/>
  <c r="Q1028" s="1"/>
  <c r="R1028" s="1"/>
  <c r="I1108"/>
  <c r="M1100" s="1"/>
  <c r="I1144"/>
  <c r="M1136" s="1"/>
  <c r="O1136" s="1"/>
  <c r="Q1136" s="1"/>
  <c r="R1136" s="1"/>
  <c r="I1216"/>
  <c r="M1208" s="1"/>
  <c r="O1208" s="1"/>
  <c r="Q1208" s="1"/>
  <c r="R1208" s="1"/>
  <c r="O10"/>
  <c r="Q10" s="1"/>
  <c r="R10" s="1"/>
  <c r="O1181" l="1"/>
  <c r="Q1181" s="1"/>
  <c r="R1181" s="1"/>
  <c r="O1037"/>
  <c r="Q1037" s="1"/>
  <c r="R1037" s="1"/>
  <c r="O803"/>
  <c r="Q803" s="1"/>
  <c r="R803" s="1"/>
  <c r="O1109"/>
  <c r="Q1109" s="1"/>
  <c r="R1109" s="1"/>
  <c r="O911"/>
  <c r="Q911" s="1"/>
  <c r="R911" s="1"/>
  <c r="O659"/>
  <c r="Q659" s="1"/>
  <c r="R659" s="1"/>
  <c r="O199"/>
  <c r="Q199" s="1"/>
  <c r="R199" s="1"/>
  <c r="O677"/>
  <c r="Q677" s="1"/>
  <c r="R677" s="1"/>
  <c r="O316"/>
  <c r="Q316" s="1"/>
  <c r="R316" s="1"/>
  <c r="O1100"/>
  <c r="Q1100" s="1"/>
  <c r="R1100" s="1"/>
  <c r="O244"/>
  <c r="Q244" s="1"/>
  <c r="R244" s="1"/>
  <c r="O1019"/>
  <c r="Q1019" s="1"/>
  <c r="R1019" s="1"/>
  <c r="O758"/>
  <c r="Q758" s="1"/>
  <c r="R758" s="1"/>
  <c r="O686"/>
  <c r="Q686" s="1"/>
  <c r="R686" s="1"/>
  <c r="O641"/>
  <c r="Q641" s="1"/>
  <c r="R641" s="1"/>
  <c r="O452"/>
  <c r="Q452" s="1"/>
  <c r="R452" s="1"/>
  <c r="O362"/>
  <c r="Q362" s="1"/>
  <c r="R362" s="1"/>
  <c r="O136"/>
  <c r="Q136" s="1"/>
  <c r="R136" s="1"/>
  <c r="O55"/>
  <c r="Q55" s="1"/>
  <c r="R55" s="1"/>
  <c r="O704"/>
  <c r="Q704" s="1"/>
  <c r="R704" s="1"/>
  <c r="O497"/>
  <c r="Q497" s="1"/>
  <c r="R497" s="1"/>
  <c r="O389"/>
  <c r="Q389" s="1"/>
  <c r="R389" s="1"/>
  <c r="O307"/>
  <c r="Q307" s="1"/>
  <c r="R307" s="1"/>
  <c r="O235"/>
  <c r="Q235" s="1"/>
  <c r="R235" s="1"/>
</calcChain>
</file>

<file path=xl/sharedStrings.xml><?xml version="1.0" encoding="utf-8"?>
<sst xmlns="http://schemas.openxmlformats.org/spreadsheetml/2006/main" count="3366" uniqueCount="197">
  <si>
    <t>Stone
info:</t>
    <phoneticPr fontId="1" type="noConversion"/>
  </si>
  <si>
    <t>Shape</t>
    <phoneticPr fontId="1" type="noConversion"/>
  </si>
  <si>
    <t>Stone
Size</t>
    <phoneticPr fontId="1" type="noConversion"/>
  </si>
  <si>
    <t>Setting</t>
    <phoneticPr fontId="1" type="noConversion"/>
  </si>
  <si>
    <t>Setting
Rate</t>
    <phoneticPr fontId="1" type="noConversion"/>
  </si>
  <si>
    <t>Pcs</t>
    <phoneticPr fontId="1" type="noConversion"/>
  </si>
  <si>
    <t>Setting
Cost</t>
    <phoneticPr fontId="1" type="noConversion"/>
  </si>
  <si>
    <t>Carats</t>
    <phoneticPr fontId="1" type="noConversion"/>
  </si>
  <si>
    <t>Rate Per
Carat/Pcs</t>
    <phoneticPr fontId="1" type="noConversion"/>
  </si>
  <si>
    <t>Total
Cost</t>
    <phoneticPr fontId="1" type="noConversion"/>
  </si>
  <si>
    <t>Weight
Per Pcs</t>
    <phoneticPr fontId="1" type="noConversion"/>
  </si>
  <si>
    <t>Quality</t>
    <phoneticPr fontId="1" type="noConversion"/>
  </si>
  <si>
    <t>Necklace</t>
  </si>
  <si>
    <t>NONE</t>
  </si>
  <si>
    <t>18KW</t>
  </si>
  <si>
    <t>Round</t>
  </si>
  <si>
    <t>BZ</t>
  </si>
  <si>
    <t>Total</t>
  </si>
  <si>
    <t>Earring</t>
  </si>
  <si>
    <t>25219BWD8WN</t>
  </si>
  <si>
    <t>Bracelet</t>
  </si>
  <si>
    <t/>
  </si>
  <si>
    <t>SD24748EWD8WN</t>
  </si>
  <si>
    <t>Round-Invisible</t>
  </si>
  <si>
    <t>SD24752EWD8WN</t>
  </si>
  <si>
    <t>25298EWD8WN</t>
  </si>
  <si>
    <t>AM25735UWD8WN</t>
  </si>
  <si>
    <t>AM25735WWD8WN</t>
  </si>
  <si>
    <t>AM25739BWD8WN</t>
  </si>
  <si>
    <t>AM25731UWD8WN</t>
  </si>
  <si>
    <t>AM25731WWD8WN</t>
  </si>
  <si>
    <t>24930BWD8WP</t>
  </si>
  <si>
    <t>AM25730UWD8WN</t>
  </si>
  <si>
    <t>AM25730WWD8WN</t>
  </si>
  <si>
    <t>AM25734UWD8WN</t>
  </si>
  <si>
    <t>AM25734WWD8WN</t>
  </si>
  <si>
    <t>AM25732UWD8WN</t>
  </si>
  <si>
    <t>AM25732WWD8WN</t>
  </si>
  <si>
    <t>AM25733UWD8WN</t>
  </si>
  <si>
    <t>AM25733WWD8WN</t>
  </si>
  <si>
    <t>AM25736UWD8WN</t>
  </si>
  <si>
    <t>AM25736WWD8WN</t>
  </si>
  <si>
    <t>AM25737UWD8WN</t>
  </si>
  <si>
    <t>AM25737WWD8WN</t>
  </si>
  <si>
    <t>AM25738UWD8WN</t>
  </si>
  <si>
    <t>AM25738WWD8WN</t>
  </si>
  <si>
    <t>25218BWD8WP</t>
  </si>
  <si>
    <t>25217BWD8WP</t>
  </si>
  <si>
    <t>25220BWD8WN</t>
  </si>
  <si>
    <t>25224BWD8WN</t>
  </si>
  <si>
    <t>25296BWD8WN</t>
  </si>
  <si>
    <t>AM25740BWD8WN</t>
  </si>
  <si>
    <t>AM25741BWD8WN</t>
  </si>
  <si>
    <t>AM25742BWD8WN</t>
  </si>
  <si>
    <t>AM25743BWD8WN</t>
  </si>
  <si>
    <t>AM25744BWD8WN</t>
  </si>
  <si>
    <t>AM25745BWD8WN</t>
  </si>
  <si>
    <t>AM25752EWD8WN</t>
  </si>
  <si>
    <t>AM25420EWD8WN</t>
  </si>
  <si>
    <t>AM25421EWD8WN</t>
  </si>
  <si>
    <t>AM25747EWD8WN</t>
  </si>
  <si>
    <t>AM25749EWWD8WN</t>
  </si>
  <si>
    <t>AM25754EWD8WN</t>
  </si>
  <si>
    <t>AM25748EWD8WN</t>
  </si>
  <si>
    <t>AM25415EWD8WP</t>
  </si>
  <si>
    <t>24929EWD8WP</t>
  </si>
  <si>
    <t>24761EWD8WN</t>
  </si>
  <si>
    <t>24928EWD8WN</t>
  </si>
  <si>
    <t>25299EWD8WN</t>
  </si>
  <si>
    <t>AM25751EWD8WN</t>
  </si>
  <si>
    <t>24754EWD8WP</t>
  </si>
  <si>
    <t>AM25750EWD8WN</t>
  </si>
  <si>
    <t>25225EWD8WP</t>
  </si>
  <si>
    <t>25216EWD8WN</t>
  </si>
  <si>
    <t>25297EWD8WN</t>
  </si>
  <si>
    <t>25223EWD8WP</t>
  </si>
  <si>
    <t>AM25418EWD8WN</t>
  </si>
  <si>
    <t>AM25746EWD8WN</t>
  </si>
  <si>
    <t>AM25416EWD8WP</t>
  </si>
  <si>
    <t>AM25417EWD8WP</t>
  </si>
  <si>
    <t>Oval</t>
  </si>
  <si>
    <t>4X5</t>
  </si>
  <si>
    <t>BS OV</t>
  </si>
  <si>
    <t>3.5X4.5</t>
  </si>
  <si>
    <t xml:space="preserve"> Aspire Designs Limited </t>
  </si>
  <si>
    <t>11/F Taliant Commercial Building ,22-24 Prat ATenue, Tsim Sha Tsui, Kowloon, Hong Kong.</t>
  </si>
  <si>
    <t xml:space="preserve">                Tel:(852)2815 1218  Fax:(852)2815 4505</t>
    <phoneticPr fontId="8" type="noConversion"/>
  </si>
  <si>
    <t>QUOTATION</t>
    <phoneticPr fontId="8" type="noConversion"/>
  </si>
  <si>
    <t>Customer:</t>
    <phoneticPr fontId="8" type="noConversion"/>
  </si>
  <si>
    <t>Reference:</t>
    <phoneticPr fontId="8" type="noConversion"/>
  </si>
  <si>
    <t>CPO:</t>
    <phoneticPr fontId="8" type="noConversion"/>
  </si>
  <si>
    <t>Currency:</t>
    <phoneticPr fontId="8" type="noConversion"/>
  </si>
  <si>
    <t>USD</t>
    <phoneticPr fontId="8" type="noConversion"/>
  </si>
  <si>
    <t>Date:</t>
    <phoneticPr fontId="8" type="noConversion"/>
  </si>
  <si>
    <t>SL.
NO.</t>
    <phoneticPr fontId="12" type="noConversion"/>
  </si>
  <si>
    <t>STYPE NO.</t>
    <phoneticPr fontId="12" type="noConversion"/>
  </si>
  <si>
    <t>GROUP</t>
    <phoneticPr fontId="12" type="noConversion"/>
  </si>
  <si>
    <t>LABOUR STYLE</t>
    <phoneticPr fontId="12" type="noConversion"/>
  </si>
  <si>
    <t>JEWEL
SIZE</t>
    <phoneticPr fontId="12" type="noConversion"/>
  </si>
  <si>
    <t>FINENESEE</t>
    <phoneticPr fontId="12" type="noConversion"/>
  </si>
  <si>
    <t>WEIGHT
PER PCS</t>
    <phoneticPr fontId="12" type="noConversion"/>
  </si>
  <si>
    <t>PRICE
PER GMS</t>
    <phoneticPr fontId="12" type="noConversion"/>
  </si>
  <si>
    <t>MET COST
PER PCS</t>
    <phoneticPr fontId="12" type="noConversion"/>
  </si>
  <si>
    <t>LABOUR
PER PCS</t>
    <phoneticPr fontId="12" type="noConversion"/>
  </si>
  <si>
    <t>DIAMOND
COST</t>
    <phoneticPr fontId="12" type="noConversion"/>
  </si>
  <si>
    <t>SETTING
COST</t>
    <phoneticPr fontId="12" type="noConversion"/>
  </si>
  <si>
    <t>ACCESS
COST</t>
    <phoneticPr fontId="12" type="noConversion"/>
  </si>
  <si>
    <t>TOTAL
PER PCS</t>
    <phoneticPr fontId="12" type="noConversion"/>
  </si>
  <si>
    <t>QTY</t>
    <phoneticPr fontId="12" type="noConversion"/>
  </si>
  <si>
    <t>TOTAL</t>
    <phoneticPr fontId="12" type="noConversion"/>
  </si>
  <si>
    <t xml:space="preserve">PO </t>
    <phoneticPr fontId="12" type="noConversion"/>
  </si>
  <si>
    <t>Email 2020-10-20</t>
    <phoneticPr fontId="8" type="noConversion"/>
  </si>
  <si>
    <t>OP 15%</t>
    <phoneticPr fontId="12" type="noConversion"/>
  </si>
  <si>
    <t>Tenis Collection</t>
    <phoneticPr fontId="12" type="noConversion"/>
  </si>
  <si>
    <t>RU OV</t>
    <phoneticPr fontId="1" type="noConversion"/>
  </si>
  <si>
    <t>AM25597NWD8WN</t>
    <phoneticPr fontId="1" type="noConversion"/>
  </si>
  <si>
    <t>AM25419EWD8WN</t>
    <phoneticPr fontId="1" type="noConversion"/>
  </si>
  <si>
    <t>24731EWD8WN</t>
    <phoneticPr fontId="1" type="noConversion"/>
  </si>
  <si>
    <t>AM25599NWD8WN</t>
    <phoneticPr fontId="1" type="noConversion"/>
  </si>
  <si>
    <t>AM25573EWD8WN</t>
    <phoneticPr fontId="1" type="noConversion"/>
  </si>
  <si>
    <t>24730EWD8WN</t>
    <phoneticPr fontId="1" type="noConversion"/>
  </si>
  <si>
    <t>24779BWD8WN</t>
    <phoneticPr fontId="1" type="noConversion"/>
  </si>
  <si>
    <t>AM25602NWD8WN</t>
    <phoneticPr fontId="1" type="noConversion"/>
  </si>
  <si>
    <t>AM25595NWD8WN</t>
    <phoneticPr fontId="1" type="noConversion"/>
  </si>
  <si>
    <t>AM25579EWD8WN</t>
    <phoneticPr fontId="1" type="noConversion"/>
  </si>
  <si>
    <t>24732EWD8WN</t>
    <phoneticPr fontId="1" type="noConversion"/>
  </si>
  <si>
    <t>AM25562BWD8WN</t>
    <phoneticPr fontId="1" type="noConversion"/>
  </si>
  <si>
    <t>AM25600NWD8WN</t>
    <phoneticPr fontId="1" type="noConversion"/>
  </si>
  <si>
    <t>AM25594NWD8WN</t>
    <phoneticPr fontId="1" type="noConversion"/>
  </si>
  <si>
    <t>AM25588EWD8WN</t>
    <phoneticPr fontId="1" type="noConversion"/>
  </si>
  <si>
    <t>AM25561BWD8WN</t>
    <phoneticPr fontId="1" type="noConversion"/>
  </si>
  <si>
    <t>AM25596NWD8WN</t>
    <phoneticPr fontId="1" type="noConversion"/>
  </si>
  <si>
    <t>24727EWD8WN</t>
    <phoneticPr fontId="1" type="noConversion"/>
  </si>
  <si>
    <t>24785BWD8WN</t>
    <phoneticPr fontId="1" type="noConversion"/>
  </si>
  <si>
    <t>AM25598NWD8WN</t>
    <phoneticPr fontId="1" type="noConversion"/>
  </si>
  <si>
    <t>24736EWD8WN</t>
    <phoneticPr fontId="1" type="noConversion"/>
  </si>
  <si>
    <t>24763EWD8WN</t>
    <phoneticPr fontId="1" type="noConversion"/>
  </si>
  <si>
    <t>24774BWD8WN</t>
    <phoneticPr fontId="1" type="noConversion"/>
  </si>
  <si>
    <t>24773BWD8WN</t>
    <phoneticPr fontId="1" type="noConversion"/>
  </si>
  <si>
    <t>AM25558BWD8WN</t>
    <phoneticPr fontId="1" type="noConversion"/>
  </si>
  <si>
    <t>AM25557BWD8WN</t>
    <phoneticPr fontId="1" type="noConversion"/>
  </si>
  <si>
    <t>AM25554BWD8WN</t>
    <phoneticPr fontId="1" type="noConversion"/>
  </si>
  <si>
    <t>AM25556BWD8WN</t>
    <phoneticPr fontId="1" type="noConversion"/>
  </si>
  <si>
    <t>AM25553BWD8WN</t>
    <phoneticPr fontId="1" type="noConversion"/>
  </si>
  <si>
    <t>AM25559BWD8WN</t>
    <phoneticPr fontId="1" type="noConversion"/>
  </si>
  <si>
    <t>AM25560BWD8WN</t>
    <phoneticPr fontId="1" type="noConversion"/>
  </si>
  <si>
    <t>24775BWD8WN</t>
    <phoneticPr fontId="1" type="noConversion"/>
  </si>
  <si>
    <t>24777BWD8WN</t>
    <phoneticPr fontId="1" type="noConversion"/>
  </si>
  <si>
    <t>AM25551BWD8WN</t>
    <phoneticPr fontId="1" type="noConversion"/>
  </si>
  <si>
    <t>AM25552BWD8WN</t>
    <phoneticPr fontId="1" type="noConversion"/>
  </si>
  <si>
    <t>AM25575EWD8WN</t>
    <phoneticPr fontId="1" type="noConversion"/>
  </si>
  <si>
    <t>24734EWD8WN</t>
    <phoneticPr fontId="1" type="noConversion"/>
  </si>
  <si>
    <t>AM25571EWD8WN</t>
    <phoneticPr fontId="1" type="noConversion"/>
  </si>
  <si>
    <t>24762EWD8WN</t>
    <phoneticPr fontId="1" type="noConversion"/>
  </si>
  <si>
    <t>AM25583EWD8WN</t>
    <phoneticPr fontId="1" type="noConversion"/>
  </si>
  <si>
    <t>AM25574EWD8WN</t>
    <phoneticPr fontId="1" type="noConversion"/>
  </si>
  <si>
    <t>24748EWD8WN</t>
    <phoneticPr fontId="1" type="noConversion"/>
  </si>
  <si>
    <t>24733EWD8WN</t>
    <phoneticPr fontId="1" type="noConversion"/>
  </si>
  <si>
    <t>AM25581EWD8WN</t>
    <phoneticPr fontId="1" type="noConversion"/>
  </si>
  <si>
    <t>AM25582EWD8WN</t>
    <phoneticPr fontId="1" type="noConversion"/>
  </si>
  <si>
    <t>AM25590EWD8WN</t>
    <phoneticPr fontId="1" type="noConversion"/>
  </si>
  <si>
    <t>AM25576EWD8WN</t>
    <phoneticPr fontId="1" type="noConversion"/>
  </si>
  <si>
    <t>AM25578EWD8WN</t>
    <phoneticPr fontId="1" type="noConversion"/>
  </si>
  <si>
    <t>AM25580EWD8WN</t>
    <phoneticPr fontId="1" type="noConversion"/>
  </si>
  <si>
    <t>AM25584EWD8WN</t>
    <phoneticPr fontId="1" type="noConversion"/>
  </si>
  <si>
    <t>AM25593EWD8WN</t>
    <phoneticPr fontId="1" type="noConversion"/>
  </si>
  <si>
    <t>24760EWD8WN</t>
    <phoneticPr fontId="1" type="noConversion"/>
  </si>
  <si>
    <t>AM25577EWD8WN</t>
    <phoneticPr fontId="1" type="noConversion"/>
  </si>
  <si>
    <t>24742EWD8WN</t>
    <phoneticPr fontId="1" type="noConversion"/>
  </si>
  <si>
    <t>24743EWD8WN</t>
    <phoneticPr fontId="1" type="noConversion"/>
  </si>
  <si>
    <t>AM25585EWD8WN</t>
    <phoneticPr fontId="1" type="noConversion"/>
  </si>
  <si>
    <t>24739EWD8WN</t>
    <phoneticPr fontId="1" type="noConversion"/>
  </si>
  <si>
    <t>AM25586EWD8WN</t>
    <phoneticPr fontId="1" type="noConversion"/>
  </si>
  <si>
    <t>24759EWD8WN</t>
    <phoneticPr fontId="1" type="noConversion"/>
  </si>
  <si>
    <t>AM25587EWD8WN</t>
    <phoneticPr fontId="1" type="noConversion"/>
  </si>
  <si>
    <t>24746EWD8WN</t>
    <phoneticPr fontId="1" type="noConversion"/>
  </si>
  <si>
    <t>24745EWD8WN</t>
    <phoneticPr fontId="1" type="noConversion"/>
  </si>
  <si>
    <t>24755EWD8WN</t>
    <phoneticPr fontId="1" type="noConversion"/>
  </si>
  <si>
    <t>AM25591EWD8WN</t>
    <phoneticPr fontId="1" type="noConversion"/>
  </si>
  <si>
    <t>AM25589EWD8WN</t>
    <phoneticPr fontId="1" type="noConversion"/>
  </si>
  <si>
    <t>AM25592EWD8WN</t>
    <phoneticPr fontId="1" type="noConversion"/>
  </si>
  <si>
    <t>24726EWD8WN</t>
    <phoneticPr fontId="1" type="noConversion"/>
  </si>
  <si>
    <t>24744EWD8WN</t>
    <phoneticPr fontId="1" type="noConversion"/>
  </si>
  <si>
    <t>24764EWD8WN</t>
    <phoneticPr fontId="1" type="noConversion"/>
  </si>
  <si>
    <t>24769EWD8WN</t>
    <phoneticPr fontId="1" type="noConversion"/>
  </si>
  <si>
    <t>24765EWD8WN</t>
    <phoneticPr fontId="1" type="noConversion"/>
  </si>
  <si>
    <t>24728EWD8WN</t>
    <phoneticPr fontId="1" type="noConversion"/>
  </si>
  <si>
    <t>24741EWD8WN</t>
    <phoneticPr fontId="1" type="noConversion"/>
  </si>
  <si>
    <t>24756EWD8WN</t>
    <phoneticPr fontId="1" type="noConversion"/>
  </si>
  <si>
    <t>24757ERU8WN</t>
    <phoneticPr fontId="1" type="noConversion"/>
  </si>
  <si>
    <t>24757EBS8WN</t>
    <phoneticPr fontId="1" type="noConversion"/>
  </si>
  <si>
    <t>24758ERU8WN</t>
    <phoneticPr fontId="1" type="noConversion"/>
  </si>
  <si>
    <t>Prong</t>
  </si>
  <si>
    <t>Australi</t>
  </si>
  <si>
    <t>pickup pave</t>
  </si>
  <si>
    <t>Channel</t>
  </si>
  <si>
    <t>Glue B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</si>
</sst>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-[$$-409]* #,##0.00_ ;_-[$$-409]* \-#,##0.00\ ;_-[$$-409]* &quot;-&quot;??_ ;_-@_ "/>
    <numFmt numFmtId="177" formatCode="[$-409]d/mmm/yy;@"/>
    <numFmt numFmtId="178" formatCode="0.00_);[Red]\(0.00\)"/>
    <numFmt numFmtId="179" formatCode="0.00_ "/>
  </numFmts>
  <fonts count="15">
    <font>
      <sz val="12"/>
      <name val="宋体"/>
      <charset val="134"/>
    </font>
    <font>
      <sz val="9"/>
      <name val="宋体"/>
      <charset val="134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2"/>
      <name val="宋体"/>
      <family val="3"/>
      <charset val="134"/>
    </font>
    <font>
      <b/>
      <sz val="28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宋体"/>
      <family val="3"/>
      <charset val="134"/>
    </font>
    <font>
      <b/>
      <sz val="14"/>
      <color indexed="36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top"/>
    </xf>
    <xf numFmtId="0" fontId="8" fillId="0" borderId="0">
      <alignment vertical="top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10" fillId="0" borderId="0" xfId="1" applyFont="1" applyFill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/>
    </xf>
    <xf numFmtId="0" fontId="4" fillId="0" borderId="3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176" fontId="4" fillId="0" borderId="7" xfId="1" applyNumberFormat="1" applyFont="1" applyFill="1" applyBorder="1" applyAlignment="1">
      <alignment horizontal="center" vertical="top"/>
    </xf>
    <xf numFmtId="176" fontId="4" fillId="0" borderId="0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_Sales invoice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20</xdr:row>
      <xdr:rowOff>0</xdr:rowOff>
    </xdr:from>
    <xdr:to>
      <xdr:col>15</xdr:col>
      <xdr:colOff>438150</xdr:colOff>
      <xdr:row>24</xdr:row>
      <xdr:rowOff>190500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33623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15</xdr:col>
      <xdr:colOff>323850</xdr:colOff>
      <xdr:row>42</xdr:row>
      <xdr:rowOff>190500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6700" y="7096125"/>
          <a:ext cx="8763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15</xdr:col>
      <xdr:colOff>438150</xdr:colOff>
      <xdr:row>78</xdr:row>
      <xdr:rowOff>190500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86700" y="145637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92</xdr:row>
      <xdr:rowOff>0</xdr:rowOff>
    </xdr:from>
    <xdr:to>
      <xdr:col>15</xdr:col>
      <xdr:colOff>438150</xdr:colOff>
      <xdr:row>96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886700" y="182975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146</xdr:row>
      <xdr:rowOff>0</xdr:rowOff>
    </xdr:from>
    <xdr:to>
      <xdr:col>15</xdr:col>
      <xdr:colOff>190500</xdr:colOff>
      <xdr:row>150</xdr:row>
      <xdr:rowOff>190500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86700" y="29498925"/>
          <a:ext cx="74295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173</xdr:row>
      <xdr:rowOff>0</xdr:rowOff>
    </xdr:from>
    <xdr:to>
      <xdr:col>15</xdr:col>
      <xdr:colOff>123825</xdr:colOff>
      <xdr:row>177</xdr:row>
      <xdr:rowOff>190500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86700" y="35099625"/>
          <a:ext cx="6762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200</xdr:row>
      <xdr:rowOff>0</xdr:rowOff>
    </xdr:from>
    <xdr:to>
      <xdr:col>15</xdr:col>
      <xdr:colOff>276225</xdr:colOff>
      <xdr:row>204</xdr:row>
      <xdr:rowOff>190500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886700" y="40700325"/>
          <a:ext cx="8286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227</xdr:row>
      <xdr:rowOff>0</xdr:rowOff>
    </xdr:from>
    <xdr:to>
      <xdr:col>15</xdr:col>
      <xdr:colOff>438150</xdr:colOff>
      <xdr:row>231</xdr:row>
      <xdr:rowOff>190500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886700" y="463010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236</xdr:row>
      <xdr:rowOff>0</xdr:rowOff>
    </xdr:from>
    <xdr:to>
      <xdr:col>15</xdr:col>
      <xdr:colOff>66675</xdr:colOff>
      <xdr:row>240</xdr:row>
      <xdr:rowOff>190500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886700" y="48167925"/>
          <a:ext cx="61912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245</xdr:row>
      <xdr:rowOff>0</xdr:rowOff>
    </xdr:from>
    <xdr:to>
      <xdr:col>15</xdr:col>
      <xdr:colOff>447675</xdr:colOff>
      <xdr:row>248</xdr:row>
      <xdr:rowOff>38100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886700" y="50034825"/>
          <a:ext cx="1000125" cy="6381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263</xdr:row>
      <xdr:rowOff>0</xdr:rowOff>
    </xdr:from>
    <xdr:to>
      <xdr:col>15</xdr:col>
      <xdr:colOff>438150</xdr:colOff>
      <xdr:row>267</xdr:row>
      <xdr:rowOff>190500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886700" y="537686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272</xdr:row>
      <xdr:rowOff>0</xdr:rowOff>
    </xdr:from>
    <xdr:to>
      <xdr:col>15</xdr:col>
      <xdr:colOff>438150</xdr:colOff>
      <xdr:row>276</xdr:row>
      <xdr:rowOff>190500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86700" y="556355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281</xdr:row>
      <xdr:rowOff>0</xdr:rowOff>
    </xdr:from>
    <xdr:to>
      <xdr:col>15</xdr:col>
      <xdr:colOff>438150</xdr:colOff>
      <xdr:row>285</xdr:row>
      <xdr:rowOff>190500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886700" y="575024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290</xdr:row>
      <xdr:rowOff>0</xdr:rowOff>
    </xdr:from>
    <xdr:to>
      <xdr:col>15</xdr:col>
      <xdr:colOff>438150</xdr:colOff>
      <xdr:row>294</xdr:row>
      <xdr:rowOff>190500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86700" y="593693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299</xdr:row>
      <xdr:rowOff>0</xdr:rowOff>
    </xdr:from>
    <xdr:to>
      <xdr:col>15</xdr:col>
      <xdr:colOff>438150</xdr:colOff>
      <xdr:row>300</xdr:row>
      <xdr:rowOff>171450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886700" y="61236225"/>
          <a:ext cx="990600" cy="3714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308</xdr:row>
      <xdr:rowOff>0</xdr:rowOff>
    </xdr:from>
    <xdr:to>
      <xdr:col>15</xdr:col>
      <xdr:colOff>438150</xdr:colOff>
      <xdr:row>312</xdr:row>
      <xdr:rowOff>190500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886700" y="631031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317</xdr:row>
      <xdr:rowOff>0</xdr:rowOff>
    </xdr:from>
    <xdr:to>
      <xdr:col>15</xdr:col>
      <xdr:colOff>438150</xdr:colOff>
      <xdr:row>321</xdr:row>
      <xdr:rowOff>190500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886700" y="649700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326</xdr:row>
      <xdr:rowOff>0</xdr:rowOff>
    </xdr:from>
    <xdr:to>
      <xdr:col>15</xdr:col>
      <xdr:colOff>438150</xdr:colOff>
      <xdr:row>330</xdr:row>
      <xdr:rowOff>190500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886700" y="668369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335</xdr:row>
      <xdr:rowOff>0</xdr:rowOff>
    </xdr:from>
    <xdr:to>
      <xdr:col>15</xdr:col>
      <xdr:colOff>438150</xdr:colOff>
      <xdr:row>339</xdr:row>
      <xdr:rowOff>190500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886700" y="687038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344</xdr:row>
      <xdr:rowOff>0</xdr:rowOff>
    </xdr:from>
    <xdr:to>
      <xdr:col>15</xdr:col>
      <xdr:colOff>438150</xdr:colOff>
      <xdr:row>348</xdr:row>
      <xdr:rowOff>190500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886700" y="70570725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354</xdr:row>
      <xdr:rowOff>0</xdr:rowOff>
    </xdr:from>
    <xdr:to>
      <xdr:col>15</xdr:col>
      <xdr:colOff>438150</xdr:colOff>
      <xdr:row>358</xdr:row>
      <xdr:rowOff>190500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886700" y="726376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363</xdr:row>
      <xdr:rowOff>0</xdr:rowOff>
    </xdr:from>
    <xdr:to>
      <xdr:col>15</xdr:col>
      <xdr:colOff>438150</xdr:colOff>
      <xdr:row>367</xdr:row>
      <xdr:rowOff>190500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886700" y="745045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372</xdr:row>
      <xdr:rowOff>0</xdr:rowOff>
    </xdr:from>
    <xdr:to>
      <xdr:col>15</xdr:col>
      <xdr:colOff>438150</xdr:colOff>
      <xdr:row>376</xdr:row>
      <xdr:rowOff>190500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886700" y="763714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381</xdr:row>
      <xdr:rowOff>0</xdr:rowOff>
    </xdr:from>
    <xdr:to>
      <xdr:col>15</xdr:col>
      <xdr:colOff>438150</xdr:colOff>
      <xdr:row>385</xdr:row>
      <xdr:rowOff>190500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886700" y="782383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390</xdr:row>
      <xdr:rowOff>0</xdr:rowOff>
    </xdr:from>
    <xdr:to>
      <xdr:col>15</xdr:col>
      <xdr:colOff>438150</xdr:colOff>
      <xdr:row>394</xdr:row>
      <xdr:rowOff>190500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886700" y="801052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399</xdr:row>
      <xdr:rowOff>0</xdr:rowOff>
    </xdr:from>
    <xdr:to>
      <xdr:col>15</xdr:col>
      <xdr:colOff>438150</xdr:colOff>
      <xdr:row>403</xdr:row>
      <xdr:rowOff>190500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886700" y="819721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408</xdr:row>
      <xdr:rowOff>0</xdr:rowOff>
    </xdr:from>
    <xdr:to>
      <xdr:col>15</xdr:col>
      <xdr:colOff>438150</xdr:colOff>
      <xdr:row>412</xdr:row>
      <xdr:rowOff>190500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886700" y="838390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417</xdr:row>
      <xdr:rowOff>0</xdr:rowOff>
    </xdr:from>
    <xdr:to>
      <xdr:col>15</xdr:col>
      <xdr:colOff>438150</xdr:colOff>
      <xdr:row>421</xdr:row>
      <xdr:rowOff>190500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886700" y="857059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426</xdr:row>
      <xdr:rowOff>0</xdr:rowOff>
    </xdr:from>
    <xdr:to>
      <xdr:col>15</xdr:col>
      <xdr:colOff>438150</xdr:colOff>
      <xdr:row>430</xdr:row>
      <xdr:rowOff>190500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886700" y="875728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525</xdr:row>
      <xdr:rowOff>0</xdr:rowOff>
    </xdr:from>
    <xdr:to>
      <xdr:col>15</xdr:col>
      <xdr:colOff>438150</xdr:colOff>
      <xdr:row>528</xdr:row>
      <xdr:rowOff>19050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886700" y="108108750"/>
          <a:ext cx="990600" cy="619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534</xdr:row>
      <xdr:rowOff>0</xdr:rowOff>
    </xdr:from>
    <xdr:to>
      <xdr:col>15</xdr:col>
      <xdr:colOff>438150</xdr:colOff>
      <xdr:row>537</xdr:row>
      <xdr:rowOff>133350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886700" y="109975650"/>
          <a:ext cx="990600" cy="7334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543</xdr:row>
      <xdr:rowOff>0</xdr:rowOff>
    </xdr:from>
    <xdr:to>
      <xdr:col>15</xdr:col>
      <xdr:colOff>438150</xdr:colOff>
      <xdr:row>545</xdr:row>
      <xdr:rowOff>161925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886700" y="111842550"/>
          <a:ext cx="990600" cy="5619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552</xdr:row>
      <xdr:rowOff>0</xdr:rowOff>
    </xdr:from>
    <xdr:to>
      <xdr:col>15</xdr:col>
      <xdr:colOff>361950</xdr:colOff>
      <xdr:row>556</xdr:row>
      <xdr:rowOff>190500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886700" y="113709450"/>
          <a:ext cx="9144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561</xdr:row>
      <xdr:rowOff>0</xdr:rowOff>
    </xdr:from>
    <xdr:to>
      <xdr:col>15</xdr:col>
      <xdr:colOff>447675</xdr:colOff>
      <xdr:row>563</xdr:row>
      <xdr:rowOff>19050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886700" y="115576350"/>
          <a:ext cx="1000125" cy="4191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588</xdr:row>
      <xdr:rowOff>0</xdr:rowOff>
    </xdr:from>
    <xdr:to>
      <xdr:col>15</xdr:col>
      <xdr:colOff>438150</xdr:colOff>
      <xdr:row>592</xdr:row>
      <xdr:rowOff>190500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886700" y="1211770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597</xdr:row>
      <xdr:rowOff>0</xdr:rowOff>
    </xdr:from>
    <xdr:to>
      <xdr:col>15</xdr:col>
      <xdr:colOff>438150</xdr:colOff>
      <xdr:row>601</xdr:row>
      <xdr:rowOff>190500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886700" y="1230439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606</xdr:row>
      <xdr:rowOff>0</xdr:rowOff>
    </xdr:from>
    <xdr:to>
      <xdr:col>15</xdr:col>
      <xdr:colOff>438150</xdr:colOff>
      <xdr:row>610</xdr:row>
      <xdr:rowOff>190500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886700" y="1249108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615</xdr:row>
      <xdr:rowOff>0</xdr:rowOff>
    </xdr:from>
    <xdr:to>
      <xdr:col>15</xdr:col>
      <xdr:colOff>438150</xdr:colOff>
      <xdr:row>619</xdr:row>
      <xdr:rowOff>190500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886700" y="1267777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624</xdr:row>
      <xdr:rowOff>0</xdr:rowOff>
    </xdr:from>
    <xdr:to>
      <xdr:col>15</xdr:col>
      <xdr:colOff>438150</xdr:colOff>
      <xdr:row>628</xdr:row>
      <xdr:rowOff>190500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886700" y="1286446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633</xdr:row>
      <xdr:rowOff>0</xdr:rowOff>
    </xdr:from>
    <xdr:to>
      <xdr:col>15</xdr:col>
      <xdr:colOff>438150</xdr:colOff>
      <xdr:row>637</xdr:row>
      <xdr:rowOff>190500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886700" y="1305115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642</xdr:row>
      <xdr:rowOff>0</xdr:rowOff>
    </xdr:from>
    <xdr:to>
      <xdr:col>15</xdr:col>
      <xdr:colOff>438150</xdr:colOff>
      <xdr:row>646</xdr:row>
      <xdr:rowOff>190500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886700" y="1323784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651</xdr:row>
      <xdr:rowOff>0</xdr:rowOff>
    </xdr:from>
    <xdr:to>
      <xdr:col>15</xdr:col>
      <xdr:colOff>438150</xdr:colOff>
      <xdr:row>655</xdr:row>
      <xdr:rowOff>190500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886700" y="1342453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669</xdr:row>
      <xdr:rowOff>0</xdr:rowOff>
    </xdr:from>
    <xdr:to>
      <xdr:col>15</xdr:col>
      <xdr:colOff>438150</xdr:colOff>
      <xdr:row>673</xdr:row>
      <xdr:rowOff>190500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886700" y="1379791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678</xdr:row>
      <xdr:rowOff>0</xdr:rowOff>
    </xdr:from>
    <xdr:to>
      <xdr:col>15</xdr:col>
      <xdr:colOff>438150</xdr:colOff>
      <xdr:row>682</xdr:row>
      <xdr:rowOff>190500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886700" y="1398460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687</xdr:row>
      <xdr:rowOff>0</xdr:rowOff>
    </xdr:from>
    <xdr:to>
      <xdr:col>15</xdr:col>
      <xdr:colOff>438150</xdr:colOff>
      <xdr:row>691</xdr:row>
      <xdr:rowOff>190500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886700" y="1417129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705</xdr:row>
      <xdr:rowOff>0</xdr:rowOff>
    </xdr:from>
    <xdr:to>
      <xdr:col>14</xdr:col>
      <xdr:colOff>495300</xdr:colOff>
      <xdr:row>709</xdr:row>
      <xdr:rowOff>190500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886700" y="145446750"/>
          <a:ext cx="4953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714</xdr:row>
      <xdr:rowOff>0</xdr:rowOff>
    </xdr:from>
    <xdr:to>
      <xdr:col>15</xdr:col>
      <xdr:colOff>438150</xdr:colOff>
      <xdr:row>718</xdr:row>
      <xdr:rowOff>190500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886700" y="1473136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732</xdr:row>
      <xdr:rowOff>0</xdr:rowOff>
    </xdr:from>
    <xdr:to>
      <xdr:col>15</xdr:col>
      <xdr:colOff>438150</xdr:colOff>
      <xdr:row>736</xdr:row>
      <xdr:rowOff>190500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886700" y="1510474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849</xdr:row>
      <xdr:rowOff>0</xdr:rowOff>
    </xdr:from>
    <xdr:to>
      <xdr:col>15</xdr:col>
      <xdr:colOff>438150</xdr:colOff>
      <xdr:row>853</xdr:row>
      <xdr:rowOff>190500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886700" y="1753171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858</xdr:row>
      <xdr:rowOff>0</xdr:rowOff>
    </xdr:from>
    <xdr:to>
      <xdr:col>15</xdr:col>
      <xdr:colOff>438150</xdr:colOff>
      <xdr:row>862</xdr:row>
      <xdr:rowOff>190500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886700" y="1771840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876</xdr:row>
      <xdr:rowOff>0</xdr:rowOff>
    </xdr:from>
    <xdr:to>
      <xdr:col>14</xdr:col>
      <xdr:colOff>381000</xdr:colOff>
      <xdr:row>880</xdr:row>
      <xdr:rowOff>190500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886700" y="180917850"/>
          <a:ext cx="3810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912</xdr:row>
      <xdr:rowOff>0</xdr:rowOff>
    </xdr:from>
    <xdr:to>
      <xdr:col>15</xdr:col>
      <xdr:colOff>438150</xdr:colOff>
      <xdr:row>916</xdr:row>
      <xdr:rowOff>190500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886700" y="1883854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939</xdr:row>
      <xdr:rowOff>0</xdr:rowOff>
    </xdr:from>
    <xdr:to>
      <xdr:col>15</xdr:col>
      <xdr:colOff>57150</xdr:colOff>
      <xdr:row>943</xdr:row>
      <xdr:rowOff>190500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886700" y="193986150"/>
          <a:ext cx="609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957</xdr:row>
      <xdr:rowOff>0</xdr:rowOff>
    </xdr:from>
    <xdr:to>
      <xdr:col>15</xdr:col>
      <xdr:colOff>438150</xdr:colOff>
      <xdr:row>961</xdr:row>
      <xdr:rowOff>190500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886700" y="1977199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966</xdr:row>
      <xdr:rowOff>0</xdr:rowOff>
    </xdr:from>
    <xdr:to>
      <xdr:col>15</xdr:col>
      <xdr:colOff>142875</xdr:colOff>
      <xdr:row>970</xdr:row>
      <xdr:rowOff>190500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886700" y="199586850"/>
          <a:ext cx="69532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975</xdr:row>
      <xdr:rowOff>0</xdr:rowOff>
    </xdr:from>
    <xdr:to>
      <xdr:col>15</xdr:col>
      <xdr:colOff>266700</xdr:colOff>
      <xdr:row>979</xdr:row>
      <xdr:rowOff>190500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886700" y="201453750"/>
          <a:ext cx="81915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984</xdr:row>
      <xdr:rowOff>0</xdr:rowOff>
    </xdr:from>
    <xdr:to>
      <xdr:col>15</xdr:col>
      <xdr:colOff>190500</xdr:colOff>
      <xdr:row>988</xdr:row>
      <xdr:rowOff>190500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886700" y="203320650"/>
          <a:ext cx="74295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993</xdr:row>
      <xdr:rowOff>0</xdr:rowOff>
    </xdr:from>
    <xdr:to>
      <xdr:col>15</xdr:col>
      <xdr:colOff>438150</xdr:colOff>
      <xdr:row>997</xdr:row>
      <xdr:rowOff>190500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886700" y="2051875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1011</xdr:row>
      <xdr:rowOff>0</xdr:rowOff>
    </xdr:from>
    <xdr:to>
      <xdr:col>15</xdr:col>
      <xdr:colOff>123825</xdr:colOff>
      <xdr:row>1015</xdr:row>
      <xdr:rowOff>190500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886700" y="208921350"/>
          <a:ext cx="6762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1056</xdr:row>
      <xdr:rowOff>0</xdr:rowOff>
    </xdr:from>
    <xdr:to>
      <xdr:col>15</xdr:col>
      <xdr:colOff>438150</xdr:colOff>
      <xdr:row>1060</xdr:row>
      <xdr:rowOff>190500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886700" y="2182558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1065</xdr:row>
      <xdr:rowOff>0</xdr:rowOff>
    </xdr:from>
    <xdr:to>
      <xdr:col>15</xdr:col>
      <xdr:colOff>85725</xdr:colOff>
      <xdr:row>1069</xdr:row>
      <xdr:rowOff>190500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886700" y="220122750"/>
          <a:ext cx="6381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1074</xdr:row>
      <xdr:rowOff>0</xdr:rowOff>
    </xdr:from>
    <xdr:to>
      <xdr:col>15</xdr:col>
      <xdr:colOff>47625</xdr:colOff>
      <xdr:row>1078</xdr:row>
      <xdr:rowOff>190500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886700" y="221989650"/>
          <a:ext cx="6000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1083</xdr:row>
      <xdr:rowOff>0</xdr:rowOff>
    </xdr:from>
    <xdr:to>
      <xdr:col>15</xdr:col>
      <xdr:colOff>161925</xdr:colOff>
      <xdr:row>1087</xdr:row>
      <xdr:rowOff>190500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886700" y="223856550"/>
          <a:ext cx="71437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1092</xdr:row>
      <xdr:rowOff>0</xdr:rowOff>
    </xdr:from>
    <xdr:to>
      <xdr:col>15</xdr:col>
      <xdr:colOff>38100</xdr:colOff>
      <xdr:row>1096</xdr:row>
      <xdr:rowOff>190500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886700" y="225723450"/>
          <a:ext cx="59055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1101</xdr:row>
      <xdr:rowOff>0</xdr:rowOff>
    </xdr:from>
    <xdr:to>
      <xdr:col>15</xdr:col>
      <xdr:colOff>438150</xdr:colOff>
      <xdr:row>1105</xdr:row>
      <xdr:rowOff>190500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886700" y="2275903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1128</xdr:row>
      <xdr:rowOff>0</xdr:rowOff>
    </xdr:from>
    <xdr:to>
      <xdr:col>15</xdr:col>
      <xdr:colOff>66675</xdr:colOff>
      <xdr:row>1132</xdr:row>
      <xdr:rowOff>190500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886700" y="233191050"/>
          <a:ext cx="619125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1137</xdr:row>
      <xdr:rowOff>0</xdr:rowOff>
    </xdr:from>
    <xdr:to>
      <xdr:col>15</xdr:col>
      <xdr:colOff>438150</xdr:colOff>
      <xdr:row>1141</xdr:row>
      <xdr:rowOff>190500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886700" y="2350579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1155</xdr:row>
      <xdr:rowOff>0</xdr:rowOff>
    </xdr:from>
    <xdr:to>
      <xdr:col>15</xdr:col>
      <xdr:colOff>438150</xdr:colOff>
      <xdr:row>1159</xdr:row>
      <xdr:rowOff>190500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886700" y="2387917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1164</xdr:row>
      <xdr:rowOff>0</xdr:rowOff>
    </xdr:from>
    <xdr:to>
      <xdr:col>15</xdr:col>
      <xdr:colOff>438150</xdr:colOff>
      <xdr:row>1168</xdr:row>
      <xdr:rowOff>190500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886700" y="2406586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1173</xdr:row>
      <xdr:rowOff>0</xdr:rowOff>
    </xdr:from>
    <xdr:to>
      <xdr:col>15</xdr:col>
      <xdr:colOff>438150</xdr:colOff>
      <xdr:row>1177</xdr:row>
      <xdr:rowOff>190500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886700" y="2425255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0</xdr:colOff>
      <xdr:row>1191</xdr:row>
      <xdr:rowOff>0</xdr:rowOff>
    </xdr:from>
    <xdr:to>
      <xdr:col>15</xdr:col>
      <xdr:colOff>438150</xdr:colOff>
      <xdr:row>1195</xdr:row>
      <xdr:rowOff>190500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886700" y="246259350"/>
          <a:ext cx="990600" cy="990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14</xdr:col>
      <xdr:colOff>142876</xdr:colOff>
      <xdr:row>10</xdr:row>
      <xdr:rowOff>190500</xdr:rowOff>
    </xdr:from>
    <xdr:to>
      <xdr:col>15</xdr:col>
      <xdr:colOff>387</xdr:colOff>
      <xdr:row>17</xdr:row>
      <xdr:rowOff>57150</xdr:rowOff>
    </xdr:to>
    <xdr:pic>
      <xdr:nvPicPr>
        <xdr:cNvPr id="137" name="图片 136" descr="AM25597N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8448676" y="2828925"/>
          <a:ext cx="409961" cy="133350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28</xdr:row>
      <xdr:rowOff>180975</xdr:rowOff>
    </xdr:from>
    <xdr:to>
      <xdr:col>15</xdr:col>
      <xdr:colOff>328500</xdr:colOff>
      <xdr:row>33</xdr:row>
      <xdr:rowOff>14175</xdr:rowOff>
    </xdr:to>
    <xdr:pic>
      <xdr:nvPicPr>
        <xdr:cNvPr id="138" name="图片 137" descr="24731E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8286750" y="6553200"/>
          <a:ext cx="900000" cy="9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47</xdr:row>
      <xdr:rowOff>38100</xdr:rowOff>
    </xdr:from>
    <xdr:to>
      <xdr:col>14</xdr:col>
      <xdr:colOff>515716</xdr:colOff>
      <xdr:row>52</xdr:row>
      <xdr:rowOff>117975</xdr:rowOff>
    </xdr:to>
    <xdr:pic>
      <xdr:nvPicPr>
        <xdr:cNvPr id="139" name="图片 138" descr="AM25599N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8439150" y="10410825"/>
          <a:ext cx="382366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56</xdr:row>
      <xdr:rowOff>19050</xdr:rowOff>
    </xdr:from>
    <xdr:to>
      <xdr:col>15</xdr:col>
      <xdr:colOff>351241</xdr:colOff>
      <xdr:row>61</xdr:row>
      <xdr:rowOff>98925</xdr:rowOff>
    </xdr:to>
    <xdr:pic>
      <xdr:nvPicPr>
        <xdr:cNvPr id="140" name="图片 139" descr="AM25573E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8410575" y="12258675"/>
          <a:ext cx="798916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123826</xdr:colOff>
      <xdr:row>65</xdr:row>
      <xdr:rowOff>0</xdr:rowOff>
    </xdr:from>
    <xdr:to>
      <xdr:col>15</xdr:col>
      <xdr:colOff>234157</xdr:colOff>
      <xdr:row>70</xdr:row>
      <xdr:rowOff>79875</xdr:rowOff>
    </xdr:to>
    <xdr:pic>
      <xdr:nvPicPr>
        <xdr:cNvPr id="141" name="图片 140" descr="24730E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8429626" y="14106525"/>
          <a:ext cx="662781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83</xdr:row>
      <xdr:rowOff>85725</xdr:rowOff>
    </xdr:from>
    <xdr:to>
      <xdr:col>15</xdr:col>
      <xdr:colOff>8250</xdr:colOff>
      <xdr:row>88</xdr:row>
      <xdr:rowOff>165600</xdr:rowOff>
    </xdr:to>
    <xdr:pic>
      <xdr:nvPicPr>
        <xdr:cNvPr id="142" name="图片 141" descr="AM25600N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8420100" y="17926050"/>
          <a:ext cx="4464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101</xdr:row>
      <xdr:rowOff>47625</xdr:rowOff>
    </xdr:from>
    <xdr:to>
      <xdr:col>15</xdr:col>
      <xdr:colOff>44775</xdr:colOff>
      <xdr:row>106</xdr:row>
      <xdr:rowOff>127500</xdr:rowOff>
    </xdr:to>
    <xdr:pic>
      <xdr:nvPicPr>
        <xdr:cNvPr id="143" name="图片 142" descr="AM25595N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8429625" y="21621750"/>
          <a:ext cx="473400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542926</xdr:colOff>
      <xdr:row>109</xdr:row>
      <xdr:rowOff>190500</xdr:rowOff>
    </xdr:from>
    <xdr:to>
      <xdr:col>15</xdr:col>
      <xdr:colOff>485086</xdr:colOff>
      <xdr:row>116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8296276" y="23364825"/>
          <a:ext cx="1047060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409575</xdr:colOff>
      <xdr:row>119</xdr:row>
      <xdr:rowOff>47625</xdr:rowOff>
    </xdr:from>
    <xdr:to>
      <xdr:col>15</xdr:col>
      <xdr:colOff>400050</xdr:colOff>
      <xdr:row>124</xdr:row>
      <xdr:rowOff>142875</xdr:rowOff>
    </xdr:to>
    <xdr:pic>
      <xdr:nvPicPr>
        <xdr:cNvPr id="146" name="图片 145" descr="24732E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8162925" y="25355550"/>
          <a:ext cx="1095375" cy="1095375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128</xdr:row>
      <xdr:rowOff>57150</xdr:rowOff>
    </xdr:from>
    <xdr:to>
      <xdr:col>15</xdr:col>
      <xdr:colOff>549896</xdr:colOff>
      <xdr:row>133</xdr:row>
      <xdr:rowOff>137025</xdr:rowOff>
    </xdr:to>
    <xdr:pic>
      <xdr:nvPicPr>
        <xdr:cNvPr id="147" name="图片 146" descr="AM25562B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8343901" y="27231975"/>
          <a:ext cx="1064245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137</xdr:row>
      <xdr:rowOff>9525</xdr:rowOff>
    </xdr:from>
    <xdr:to>
      <xdr:col>14</xdr:col>
      <xdr:colOff>484500</xdr:colOff>
      <xdr:row>142</xdr:row>
      <xdr:rowOff>89400</xdr:rowOff>
    </xdr:to>
    <xdr:pic>
      <xdr:nvPicPr>
        <xdr:cNvPr id="148" name="图片 147" descr="AM25600N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8343900" y="29051250"/>
          <a:ext cx="4464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155</xdr:row>
      <xdr:rowOff>57150</xdr:rowOff>
    </xdr:from>
    <xdr:to>
      <xdr:col>14</xdr:col>
      <xdr:colOff>515925</xdr:colOff>
      <xdr:row>160</xdr:row>
      <xdr:rowOff>137025</xdr:rowOff>
    </xdr:to>
    <xdr:pic>
      <xdr:nvPicPr>
        <xdr:cNvPr id="149" name="图片 148" descr="AM25594N.JPG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8391525" y="32832675"/>
          <a:ext cx="430200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428626</xdr:colOff>
      <xdr:row>163</xdr:row>
      <xdr:rowOff>142875</xdr:rowOff>
    </xdr:from>
    <xdr:to>
      <xdr:col>15</xdr:col>
      <xdr:colOff>386822</xdr:colOff>
      <xdr:row>170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8181976" y="34518600"/>
          <a:ext cx="1063096" cy="1400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</xdr:colOff>
      <xdr:row>182</xdr:row>
      <xdr:rowOff>47625</xdr:rowOff>
    </xdr:from>
    <xdr:to>
      <xdr:col>15</xdr:col>
      <xdr:colOff>506230</xdr:colOff>
      <xdr:row>187</xdr:row>
      <xdr:rowOff>127500</xdr:rowOff>
    </xdr:to>
    <xdr:pic>
      <xdr:nvPicPr>
        <xdr:cNvPr id="151" name="图片 150" descr="AM25561B.JPG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8305801" y="38423850"/>
          <a:ext cx="1058679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191</xdr:row>
      <xdr:rowOff>57150</xdr:rowOff>
    </xdr:from>
    <xdr:to>
      <xdr:col>16</xdr:col>
      <xdr:colOff>95562</xdr:colOff>
      <xdr:row>196</xdr:row>
      <xdr:rowOff>137025</xdr:rowOff>
    </xdr:to>
    <xdr:pic>
      <xdr:nvPicPr>
        <xdr:cNvPr id="152" name="图片 151" descr="AM25596N.JPG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8382000" y="40300275"/>
          <a:ext cx="1124262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209</xdr:row>
      <xdr:rowOff>38100</xdr:rowOff>
    </xdr:from>
    <xdr:to>
      <xdr:col>16</xdr:col>
      <xdr:colOff>13200</xdr:colOff>
      <xdr:row>214</xdr:row>
      <xdr:rowOff>117975</xdr:rowOff>
    </xdr:to>
    <xdr:pic>
      <xdr:nvPicPr>
        <xdr:cNvPr id="153" name="图片 152" descr="24785B.JPG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8343900" y="440150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218</xdr:row>
      <xdr:rowOff>0</xdr:rowOff>
    </xdr:from>
    <xdr:to>
      <xdr:col>15</xdr:col>
      <xdr:colOff>43275</xdr:colOff>
      <xdr:row>223</xdr:row>
      <xdr:rowOff>79875</xdr:rowOff>
    </xdr:to>
    <xdr:pic>
      <xdr:nvPicPr>
        <xdr:cNvPr id="154" name="图片 153" descr="AM25598N.JPG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8467725" y="45843825"/>
          <a:ext cx="4338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254</xdr:row>
      <xdr:rowOff>47625</xdr:rowOff>
    </xdr:from>
    <xdr:to>
      <xdr:col>15</xdr:col>
      <xdr:colOff>444529</xdr:colOff>
      <xdr:row>259</xdr:row>
      <xdr:rowOff>152400</xdr:rowOff>
    </xdr:to>
    <xdr:pic>
      <xdr:nvPicPr>
        <xdr:cNvPr id="155" name="图片 154" descr="AM25735U.jpg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8477250" y="53359050"/>
          <a:ext cx="825529" cy="110490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434</xdr:row>
      <xdr:rowOff>247650</xdr:rowOff>
    </xdr:from>
    <xdr:to>
      <xdr:col>15</xdr:col>
      <xdr:colOff>508500</xdr:colOff>
      <xdr:row>440</xdr:row>
      <xdr:rowOff>60825</xdr:rowOff>
    </xdr:to>
    <xdr:pic>
      <xdr:nvPicPr>
        <xdr:cNvPr id="156" name="图片 155" descr="24773B.JPG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8286750" y="908304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444</xdr:row>
      <xdr:rowOff>28575</xdr:rowOff>
    </xdr:from>
    <xdr:to>
      <xdr:col>17</xdr:col>
      <xdr:colOff>166586</xdr:colOff>
      <xdr:row>449</xdr:row>
      <xdr:rowOff>108450</xdr:rowOff>
    </xdr:to>
    <xdr:pic>
      <xdr:nvPicPr>
        <xdr:cNvPr id="157" name="图片 156" descr="AM25558B.JPG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8343900" y="92744925"/>
          <a:ext cx="1785836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533400</xdr:colOff>
      <xdr:row>452</xdr:row>
      <xdr:rowOff>152400</xdr:rowOff>
    </xdr:from>
    <xdr:to>
      <xdr:col>16</xdr:col>
      <xdr:colOff>180975</xdr:colOff>
      <xdr:row>458</xdr:row>
      <xdr:rowOff>190500</xdr:rowOff>
    </xdr:to>
    <xdr:pic>
      <xdr:nvPicPr>
        <xdr:cNvPr id="158" name="图片 157" descr="AM25557B.jpg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8286750" y="9446895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471</xdr:row>
      <xdr:rowOff>9524</xdr:rowOff>
    </xdr:from>
    <xdr:to>
      <xdr:col>15</xdr:col>
      <xdr:colOff>536482</xdr:colOff>
      <xdr:row>476</xdr:row>
      <xdr:rowOff>89399</xdr:rowOff>
    </xdr:to>
    <xdr:pic>
      <xdr:nvPicPr>
        <xdr:cNvPr id="159" name="图片 158" descr="AM25556B.JPG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8343900" y="98326574"/>
          <a:ext cx="1050832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461</xdr:row>
      <xdr:rowOff>190500</xdr:rowOff>
    </xdr:from>
    <xdr:to>
      <xdr:col>17</xdr:col>
      <xdr:colOff>447675</xdr:colOff>
      <xdr:row>464</xdr:row>
      <xdr:rowOff>138215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8077200" y="96373950"/>
          <a:ext cx="2333625" cy="6144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495300</xdr:colOff>
      <xdr:row>480</xdr:row>
      <xdr:rowOff>28575</xdr:rowOff>
    </xdr:from>
    <xdr:to>
      <xdr:col>17</xdr:col>
      <xdr:colOff>180975</xdr:colOff>
      <xdr:row>484</xdr:row>
      <xdr:rowOff>28575</xdr:rowOff>
    </xdr:to>
    <xdr:pic>
      <xdr:nvPicPr>
        <xdr:cNvPr id="161" name="图片 160" descr="AM25553B.JPG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248650" y="100212525"/>
          <a:ext cx="1895475" cy="8001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489</xdr:row>
      <xdr:rowOff>0</xdr:rowOff>
    </xdr:from>
    <xdr:to>
      <xdr:col>16</xdr:col>
      <xdr:colOff>160894</xdr:colOff>
      <xdr:row>494</xdr:row>
      <xdr:rowOff>79875</xdr:rowOff>
    </xdr:to>
    <xdr:pic>
      <xdr:nvPicPr>
        <xdr:cNvPr id="162" name="图片 161" descr="AM25559B.JPG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410575" y="102050850"/>
          <a:ext cx="1161019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498</xdr:row>
      <xdr:rowOff>9525</xdr:rowOff>
    </xdr:from>
    <xdr:to>
      <xdr:col>15</xdr:col>
      <xdr:colOff>523175</xdr:colOff>
      <xdr:row>503</xdr:row>
      <xdr:rowOff>89400</xdr:rowOff>
    </xdr:to>
    <xdr:pic>
      <xdr:nvPicPr>
        <xdr:cNvPr id="163" name="图片 162" descr="AM25560B.JPG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353425" y="103927275"/>
          <a:ext cx="1028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515</xdr:row>
      <xdr:rowOff>219075</xdr:rowOff>
    </xdr:from>
    <xdr:to>
      <xdr:col>15</xdr:col>
      <xdr:colOff>537075</xdr:colOff>
      <xdr:row>521</xdr:row>
      <xdr:rowOff>32250</xdr:rowOff>
    </xdr:to>
    <xdr:pic>
      <xdr:nvPicPr>
        <xdr:cNvPr id="164" name="图片 163" descr="24777B.JPG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8315325" y="1076039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64275</xdr:colOff>
      <xdr:row>507</xdr:row>
      <xdr:rowOff>16650</xdr:rowOff>
    </xdr:from>
    <xdr:to>
      <xdr:col>16</xdr:col>
      <xdr:colOff>39375</xdr:colOff>
      <xdr:row>512</xdr:row>
      <xdr:rowOff>96525</xdr:rowOff>
    </xdr:to>
    <xdr:pic>
      <xdr:nvPicPr>
        <xdr:cNvPr id="165" name="图片 164" descr="24775B.JPG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8370075" y="1058013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85726</xdr:colOff>
      <xdr:row>579</xdr:row>
      <xdr:rowOff>19050</xdr:rowOff>
    </xdr:from>
    <xdr:to>
      <xdr:col>16</xdr:col>
      <xdr:colOff>66031</xdr:colOff>
      <xdr:row>584</xdr:row>
      <xdr:rowOff>98925</xdr:rowOff>
    </xdr:to>
    <xdr:pic>
      <xdr:nvPicPr>
        <xdr:cNvPr id="166" name="图片 165" descr="AM25552B.JPG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8391526" y="120738900"/>
          <a:ext cx="1085205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26176</xdr:colOff>
      <xdr:row>570</xdr:row>
      <xdr:rowOff>45225</xdr:rowOff>
    </xdr:from>
    <xdr:to>
      <xdr:col>16</xdr:col>
      <xdr:colOff>6429</xdr:colOff>
      <xdr:row>575</xdr:row>
      <xdr:rowOff>125100</xdr:rowOff>
    </xdr:to>
    <xdr:pic>
      <xdr:nvPicPr>
        <xdr:cNvPr id="167" name="图片 166" descr="AM25551B.JPG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8331976" y="118898175"/>
          <a:ext cx="1085153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47626</xdr:colOff>
      <xdr:row>659</xdr:row>
      <xdr:rowOff>200025</xdr:rowOff>
    </xdr:from>
    <xdr:to>
      <xdr:col>15</xdr:col>
      <xdr:colOff>470987</xdr:colOff>
      <xdr:row>665</xdr:row>
      <xdr:rowOff>13200</xdr:rowOff>
    </xdr:to>
    <xdr:pic>
      <xdr:nvPicPr>
        <xdr:cNvPr id="168" name="图片 167" descr="AM25575E.JPG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8353426" y="137455275"/>
          <a:ext cx="975811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504826</xdr:colOff>
      <xdr:row>695</xdr:row>
      <xdr:rowOff>209551</xdr:rowOff>
    </xdr:from>
    <xdr:to>
      <xdr:col>15</xdr:col>
      <xdr:colOff>294838</xdr:colOff>
      <xdr:row>702</xdr:row>
      <xdr:rowOff>19051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8258176" y="144932401"/>
          <a:ext cx="894912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542925</xdr:colOff>
      <xdr:row>722</xdr:row>
      <xdr:rowOff>238125</xdr:rowOff>
    </xdr:from>
    <xdr:to>
      <xdr:col>15</xdr:col>
      <xdr:colOff>522194</xdr:colOff>
      <xdr:row>729</xdr:row>
      <xdr:rowOff>57150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8296275" y="150561675"/>
          <a:ext cx="1084169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57150</xdr:colOff>
      <xdr:row>741</xdr:row>
      <xdr:rowOff>19050</xdr:rowOff>
    </xdr:from>
    <xdr:to>
      <xdr:col>15</xdr:col>
      <xdr:colOff>315742</xdr:colOff>
      <xdr:row>746</xdr:row>
      <xdr:rowOff>98925</xdr:rowOff>
    </xdr:to>
    <xdr:pic>
      <xdr:nvPicPr>
        <xdr:cNvPr id="171" name="图片 170" descr="AM25574E.JPG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8362950" y="154343100"/>
          <a:ext cx="811042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750</xdr:row>
      <xdr:rowOff>9525</xdr:rowOff>
    </xdr:from>
    <xdr:to>
      <xdr:col>16</xdr:col>
      <xdr:colOff>152400</xdr:colOff>
      <xdr:row>756</xdr:row>
      <xdr:rowOff>19050</xdr:rowOff>
    </xdr:to>
    <xdr:pic>
      <xdr:nvPicPr>
        <xdr:cNvPr id="172" name="图片 171" descr="24748E.jpg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8353425" y="156200475"/>
          <a:ext cx="1209675" cy="1209675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759</xdr:row>
      <xdr:rowOff>19050</xdr:rowOff>
    </xdr:from>
    <xdr:to>
      <xdr:col>15</xdr:col>
      <xdr:colOff>197932</xdr:colOff>
      <xdr:row>764</xdr:row>
      <xdr:rowOff>98925</xdr:rowOff>
    </xdr:to>
    <xdr:pic>
      <xdr:nvPicPr>
        <xdr:cNvPr id="173" name="图片 172" descr="24733E.JPG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8382000" y="158076900"/>
          <a:ext cx="674182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768</xdr:row>
      <xdr:rowOff>0</xdr:rowOff>
    </xdr:from>
    <xdr:to>
      <xdr:col>15</xdr:col>
      <xdr:colOff>542925</xdr:colOff>
      <xdr:row>773</xdr:row>
      <xdr:rowOff>161925</xdr:rowOff>
    </xdr:to>
    <xdr:pic>
      <xdr:nvPicPr>
        <xdr:cNvPr id="174" name="图片 173" descr="AM25581E.jpg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8239125" y="159924750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786</xdr:row>
      <xdr:rowOff>47625</xdr:rowOff>
    </xdr:from>
    <xdr:to>
      <xdr:col>16</xdr:col>
      <xdr:colOff>3675</xdr:colOff>
      <xdr:row>791</xdr:row>
      <xdr:rowOff>127500</xdr:rowOff>
    </xdr:to>
    <xdr:pic>
      <xdr:nvPicPr>
        <xdr:cNvPr id="175" name="图片 174" descr="AM25590E.jpg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8334375" y="1637061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73800</xdr:colOff>
      <xdr:row>776</xdr:row>
      <xdr:rowOff>264300</xdr:rowOff>
    </xdr:from>
    <xdr:to>
      <xdr:col>15</xdr:col>
      <xdr:colOff>362316</xdr:colOff>
      <xdr:row>782</xdr:row>
      <xdr:rowOff>77475</xdr:rowOff>
    </xdr:to>
    <xdr:pic>
      <xdr:nvPicPr>
        <xdr:cNvPr id="176" name="图片 175" descr="AM25582E.JPG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8379600" y="161789250"/>
          <a:ext cx="840966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514350</xdr:colOff>
      <xdr:row>804</xdr:row>
      <xdr:rowOff>47625</xdr:rowOff>
    </xdr:from>
    <xdr:to>
      <xdr:col>15</xdr:col>
      <xdr:colOff>489450</xdr:colOff>
      <xdr:row>809</xdr:row>
      <xdr:rowOff>127500</xdr:rowOff>
    </xdr:to>
    <xdr:pic>
      <xdr:nvPicPr>
        <xdr:cNvPr id="177" name="图片 176" descr="AM25578E.jpg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8267700" y="1674399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169051</xdr:colOff>
      <xdr:row>794</xdr:row>
      <xdr:rowOff>254775</xdr:rowOff>
    </xdr:from>
    <xdr:to>
      <xdr:col>15</xdr:col>
      <xdr:colOff>410668</xdr:colOff>
      <xdr:row>800</xdr:row>
      <xdr:rowOff>67950</xdr:rowOff>
    </xdr:to>
    <xdr:pic>
      <xdr:nvPicPr>
        <xdr:cNvPr id="178" name="图片 177" descr="AM25576E.JPG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8474851" y="165513525"/>
          <a:ext cx="794067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133351</xdr:colOff>
      <xdr:row>813</xdr:row>
      <xdr:rowOff>38100</xdr:rowOff>
    </xdr:from>
    <xdr:to>
      <xdr:col>15</xdr:col>
      <xdr:colOff>433409</xdr:colOff>
      <xdr:row>819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8439151" y="169297350"/>
          <a:ext cx="852508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95250</xdr:colOff>
      <xdr:row>822</xdr:row>
      <xdr:rowOff>0</xdr:rowOff>
    </xdr:from>
    <xdr:to>
      <xdr:col>15</xdr:col>
      <xdr:colOff>169324</xdr:colOff>
      <xdr:row>827</xdr:row>
      <xdr:rowOff>79875</xdr:rowOff>
    </xdr:to>
    <xdr:pic>
      <xdr:nvPicPr>
        <xdr:cNvPr id="180" name="图片 179" descr="AM25584E.JPG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8401050" y="171126150"/>
          <a:ext cx="626524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514351</xdr:colOff>
      <xdr:row>830</xdr:row>
      <xdr:rowOff>209551</xdr:rowOff>
    </xdr:from>
    <xdr:to>
      <xdr:col>15</xdr:col>
      <xdr:colOff>400051</xdr:colOff>
      <xdr:row>837</xdr:row>
      <xdr:rowOff>88901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8267701" y="172935901"/>
          <a:ext cx="990600" cy="134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19051</xdr:colOff>
      <xdr:row>840</xdr:row>
      <xdr:rowOff>19050</xdr:rowOff>
    </xdr:from>
    <xdr:to>
      <xdr:col>15</xdr:col>
      <xdr:colOff>38100</xdr:colOff>
      <xdr:row>845</xdr:row>
      <xdr:rowOff>195185</xdr:rowOff>
    </xdr:to>
    <xdr:pic>
      <xdr:nvPicPr>
        <xdr:cNvPr id="182" name="图片 181" descr="24760EWD8WN.JPG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8324851" y="174879000"/>
          <a:ext cx="571499" cy="117626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866</xdr:row>
      <xdr:rowOff>228600</xdr:rowOff>
    </xdr:from>
    <xdr:to>
      <xdr:col>15</xdr:col>
      <xdr:colOff>358527</xdr:colOff>
      <xdr:row>873</xdr:row>
      <xdr:rowOff>76200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8343900" y="180422550"/>
          <a:ext cx="872877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38100</xdr:colOff>
      <xdr:row>885</xdr:row>
      <xdr:rowOff>38100</xdr:rowOff>
    </xdr:from>
    <xdr:to>
      <xdr:col>16</xdr:col>
      <xdr:colOff>114300</xdr:colOff>
      <xdr:row>891</xdr:row>
      <xdr:rowOff>19050</xdr:rowOff>
    </xdr:to>
    <xdr:pic>
      <xdr:nvPicPr>
        <xdr:cNvPr id="184" name="图片 183" descr="24743E.JPG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8343900" y="18423255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903</xdr:row>
      <xdr:rowOff>38100</xdr:rowOff>
    </xdr:from>
    <xdr:to>
      <xdr:col>15</xdr:col>
      <xdr:colOff>154455</xdr:colOff>
      <xdr:row>908</xdr:row>
      <xdr:rowOff>117975</xdr:rowOff>
    </xdr:to>
    <xdr:pic>
      <xdr:nvPicPr>
        <xdr:cNvPr id="185" name="图片 184" descr="24929EWD4WP.jpg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8277225" y="187966350"/>
          <a:ext cx="73548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893</xdr:row>
      <xdr:rowOff>238126</xdr:rowOff>
    </xdr:from>
    <xdr:to>
      <xdr:col>15</xdr:col>
      <xdr:colOff>347754</xdr:colOff>
      <xdr:row>900</xdr:row>
      <xdr:rowOff>47625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8391525" y="186032776"/>
          <a:ext cx="814479" cy="12763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47625</xdr:colOff>
      <xdr:row>929</xdr:row>
      <xdr:rowOff>257175</xdr:rowOff>
    </xdr:from>
    <xdr:to>
      <xdr:col>16</xdr:col>
      <xdr:colOff>22725</xdr:colOff>
      <xdr:row>935</xdr:row>
      <xdr:rowOff>70350</xdr:rowOff>
    </xdr:to>
    <xdr:pic>
      <xdr:nvPicPr>
        <xdr:cNvPr id="187" name="图片 186" descr="24759E.JPG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8353425" y="1935194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920</xdr:row>
      <xdr:rowOff>209551</xdr:rowOff>
    </xdr:from>
    <xdr:to>
      <xdr:col>15</xdr:col>
      <xdr:colOff>259676</xdr:colOff>
      <xdr:row>927</xdr:row>
      <xdr:rowOff>19051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8334375" y="191604901"/>
          <a:ext cx="783551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19050</xdr:colOff>
      <xdr:row>948</xdr:row>
      <xdr:rowOff>0</xdr:rowOff>
    </xdr:from>
    <xdr:to>
      <xdr:col>15</xdr:col>
      <xdr:colOff>97332</xdr:colOff>
      <xdr:row>953</xdr:row>
      <xdr:rowOff>79875</xdr:rowOff>
    </xdr:to>
    <xdr:pic>
      <xdr:nvPicPr>
        <xdr:cNvPr id="189" name="图片 188" descr="AM25587E.JPG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8324850" y="197262750"/>
          <a:ext cx="630732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57151</xdr:colOff>
      <xdr:row>1002</xdr:row>
      <xdr:rowOff>9525</xdr:rowOff>
    </xdr:from>
    <xdr:to>
      <xdr:col>14</xdr:col>
      <xdr:colOff>540820</xdr:colOff>
      <xdr:row>1007</xdr:row>
      <xdr:rowOff>89400</xdr:rowOff>
    </xdr:to>
    <xdr:pic>
      <xdr:nvPicPr>
        <xdr:cNvPr id="190" name="图片 189" descr="24755E.JPG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8362951" y="208473675"/>
          <a:ext cx="483669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1020</xdr:row>
      <xdr:rowOff>28575</xdr:rowOff>
    </xdr:from>
    <xdr:to>
      <xdr:col>15</xdr:col>
      <xdr:colOff>253267</xdr:colOff>
      <xdr:row>1025</xdr:row>
      <xdr:rowOff>108450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8324850" y="212226525"/>
          <a:ext cx="786667" cy="108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485775</xdr:colOff>
      <xdr:row>1038</xdr:row>
      <xdr:rowOff>47625</xdr:rowOff>
    </xdr:from>
    <xdr:to>
      <xdr:col>15</xdr:col>
      <xdr:colOff>460875</xdr:colOff>
      <xdr:row>1043</xdr:row>
      <xdr:rowOff>127500</xdr:rowOff>
    </xdr:to>
    <xdr:pic>
      <xdr:nvPicPr>
        <xdr:cNvPr id="192" name="图片 191" descr="AM25592E.jpg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8239125" y="2159793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7125</xdr:colOff>
      <xdr:row>1029</xdr:row>
      <xdr:rowOff>73800</xdr:rowOff>
    </xdr:from>
    <xdr:to>
      <xdr:col>15</xdr:col>
      <xdr:colOff>318675</xdr:colOff>
      <xdr:row>1034</xdr:row>
      <xdr:rowOff>153675</xdr:rowOff>
    </xdr:to>
    <xdr:pic>
      <xdr:nvPicPr>
        <xdr:cNvPr id="193" name="图片 192" descr="AM25589E.jpg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8312925" y="214138650"/>
          <a:ext cx="864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1047</xdr:row>
      <xdr:rowOff>38100</xdr:rowOff>
    </xdr:from>
    <xdr:to>
      <xdr:col>14</xdr:col>
      <xdr:colOff>504429</xdr:colOff>
      <xdr:row>1052</xdr:row>
      <xdr:rowOff>117975</xdr:rowOff>
    </xdr:to>
    <xdr:pic>
      <xdr:nvPicPr>
        <xdr:cNvPr id="194" name="图片 193" descr="24726E.JPG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8315325" y="217836750"/>
          <a:ext cx="494904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76201</xdr:colOff>
      <xdr:row>1109</xdr:row>
      <xdr:rowOff>238125</xdr:rowOff>
    </xdr:from>
    <xdr:to>
      <xdr:col>15</xdr:col>
      <xdr:colOff>101078</xdr:colOff>
      <xdr:row>1115</xdr:row>
      <xdr:rowOff>51300</xdr:rowOff>
    </xdr:to>
    <xdr:pic>
      <xdr:nvPicPr>
        <xdr:cNvPr id="195" name="图片 194" descr="24744E.JPG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8382001" y="230838375"/>
          <a:ext cx="577327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1119</xdr:row>
      <xdr:rowOff>19050</xdr:rowOff>
    </xdr:from>
    <xdr:to>
      <xdr:col>15</xdr:col>
      <xdr:colOff>518025</xdr:colOff>
      <xdr:row>1124</xdr:row>
      <xdr:rowOff>98925</xdr:rowOff>
    </xdr:to>
    <xdr:pic>
      <xdr:nvPicPr>
        <xdr:cNvPr id="196" name="图片 195" descr="24764E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8296275" y="2327529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1145</xdr:row>
      <xdr:rowOff>247650</xdr:rowOff>
    </xdr:from>
    <xdr:to>
      <xdr:col>15</xdr:col>
      <xdr:colOff>73942</xdr:colOff>
      <xdr:row>1151</xdr:row>
      <xdr:rowOff>60825</xdr:rowOff>
    </xdr:to>
    <xdr:pic>
      <xdr:nvPicPr>
        <xdr:cNvPr id="197" name="图片 196" descr="24728EWD4WN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8324851" y="238315500"/>
          <a:ext cx="607341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57151</xdr:colOff>
      <xdr:row>1182</xdr:row>
      <xdr:rowOff>28575</xdr:rowOff>
    </xdr:from>
    <xdr:to>
      <xdr:col>15</xdr:col>
      <xdr:colOff>162728</xdr:colOff>
      <xdr:row>1187</xdr:row>
      <xdr:rowOff>108450</xdr:rowOff>
    </xdr:to>
    <xdr:pic>
      <xdr:nvPicPr>
        <xdr:cNvPr id="198" name="图片 197" descr="24741EWD8WN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8362951" y="245830725"/>
          <a:ext cx="658027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1209</xdr:row>
      <xdr:rowOff>47625</xdr:rowOff>
    </xdr:from>
    <xdr:to>
      <xdr:col>14</xdr:col>
      <xdr:colOff>532089</xdr:colOff>
      <xdr:row>1214</xdr:row>
      <xdr:rowOff>127500</xdr:rowOff>
    </xdr:to>
    <xdr:pic>
      <xdr:nvPicPr>
        <xdr:cNvPr id="199" name="图片 198" descr="24757E-1.JPG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8372475" y="251450475"/>
          <a:ext cx="465414" cy="108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492900</xdr:colOff>
      <xdr:row>1200</xdr:row>
      <xdr:rowOff>16650</xdr:rowOff>
    </xdr:from>
    <xdr:to>
      <xdr:col>15</xdr:col>
      <xdr:colOff>468000</xdr:colOff>
      <xdr:row>1205</xdr:row>
      <xdr:rowOff>96525</xdr:rowOff>
    </xdr:to>
    <xdr:pic>
      <xdr:nvPicPr>
        <xdr:cNvPr id="200" name="图片 199" descr="24757E.JPG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8246250" y="2495526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76201</xdr:colOff>
      <xdr:row>1218</xdr:row>
      <xdr:rowOff>19049</xdr:rowOff>
    </xdr:from>
    <xdr:to>
      <xdr:col>15</xdr:col>
      <xdr:colOff>238125</xdr:colOff>
      <xdr:row>1224</xdr:row>
      <xdr:rowOff>23394</xdr:rowOff>
    </xdr:to>
    <xdr:pic>
      <xdr:nvPicPr>
        <xdr:cNvPr id="201" name="图片 200" descr="24758E.JPG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8382001" y="253288799"/>
          <a:ext cx="714374" cy="1204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1227"/>
  <sheetViews>
    <sheetView tabSelected="1" topLeftCell="B9" workbookViewId="0">
      <selection activeCell="J24" sqref="J24"/>
    </sheetView>
  </sheetViews>
  <sheetFormatPr defaultRowHeight="15.75" customHeight="1"/>
  <cols>
    <col min="1" max="1" width="0" style="1" hidden="1" customWidth="1"/>
    <col min="2" max="2" width="3.875" style="14" customWidth="1"/>
    <col min="3" max="3" width="15.375" style="14" customWidth="1"/>
    <col min="4" max="4" width="9.875" style="14" customWidth="1"/>
    <col min="5" max="5" width="11.875" style="14" customWidth="1"/>
    <col min="6" max="6" width="7.75" style="14" customWidth="1"/>
    <col min="7" max="7" width="8.375" style="14" customWidth="1"/>
    <col min="8" max="10" width="7.25" style="14" customWidth="1"/>
    <col min="11" max="11" width="8.25" style="14" customWidth="1"/>
    <col min="12" max="12" width="7.375" style="14" customWidth="1"/>
    <col min="13" max="17" width="7.25" style="14" customWidth="1"/>
    <col min="18" max="18" width="8.125" style="14" customWidth="1"/>
    <col min="19" max="19" width="11.25" style="14" customWidth="1"/>
    <col min="20" max="22" width="9" style="14"/>
    <col min="23" max="16384" width="9" style="1"/>
  </cols>
  <sheetData>
    <row r="1" spans="1:22" s="23" customFormat="1" ht="35.25">
      <c r="B1" s="24" t="s">
        <v>84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22" s="23" customFormat="1" ht="15.75" customHeight="1">
      <c r="B2" s="26" t="s">
        <v>85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</row>
    <row r="3" spans="1:22" s="23" customFormat="1" ht="15.75" customHeight="1">
      <c r="B3" s="28" t="s">
        <v>86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22" s="23" customFormat="1" ht="20.25">
      <c r="B4" s="30" t="s">
        <v>87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22" s="32" customFormat="1" ht="21.75" customHeight="1">
      <c r="B5" s="33" t="s">
        <v>88</v>
      </c>
      <c r="C5" s="34"/>
      <c r="D5" s="35" t="s">
        <v>113</v>
      </c>
      <c r="E5" s="36"/>
      <c r="F5" s="36"/>
      <c r="G5" s="36"/>
      <c r="H5" s="36"/>
      <c r="I5" s="37"/>
      <c r="J5" s="34"/>
      <c r="K5" s="34"/>
      <c r="L5" s="34"/>
      <c r="M5" s="34"/>
      <c r="N5" s="34"/>
      <c r="O5" s="34"/>
      <c r="P5" s="34"/>
      <c r="Q5" s="34"/>
      <c r="R5" s="38"/>
      <c r="S5" s="38"/>
    </row>
    <row r="6" spans="1:22" s="32" customFormat="1" ht="21.75" customHeight="1">
      <c r="B6" s="33" t="s">
        <v>89</v>
      </c>
      <c r="C6" s="34"/>
      <c r="D6" s="39" t="s">
        <v>111</v>
      </c>
      <c r="E6" s="36"/>
      <c r="F6" s="36"/>
      <c r="G6" s="36"/>
      <c r="H6" s="40"/>
      <c r="I6" s="40"/>
      <c r="J6" s="40"/>
      <c r="K6" s="40"/>
      <c r="L6" s="34"/>
      <c r="M6" s="34"/>
      <c r="N6" s="34"/>
      <c r="O6" s="41" t="s">
        <v>90</v>
      </c>
      <c r="P6" s="41"/>
      <c r="Q6" s="41">
        <v>25950</v>
      </c>
      <c r="R6" s="41"/>
      <c r="S6" s="36"/>
    </row>
    <row r="7" spans="1:22" s="32" customFormat="1" ht="21.75" customHeight="1">
      <c r="B7" s="33" t="s">
        <v>91</v>
      </c>
      <c r="C7" s="34"/>
      <c r="D7" s="33" t="s">
        <v>92</v>
      </c>
      <c r="E7" s="36"/>
      <c r="F7" s="36"/>
      <c r="G7" s="36"/>
      <c r="H7" s="40"/>
      <c r="I7" s="40"/>
      <c r="J7" s="40"/>
      <c r="K7" s="40"/>
      <c r="L7" s="34"/>
      <c r="M7" s="34"/>
      <c r="N7" s="34"/>
      <c r="O7" s="41" t="s">
        <v>93</v>
      </c>
      <c r="P7" s="41"/>
      <c r="Q7" s="42">
        <v>44126</v>
      </c>
      <c r="R7" s="42"/>
      <c r="S7" s="43"/>
    </row>
    <row r="8" spans="1:22" s="32" customFormat="1" ht="14.25" customHeight="1" thickBot="1">
      <c r="B8" s="29"/>
      <c r="C8" s="29"/>
      <c r="D8" s="29"/>
      <c r="E8" s="29"/>
      <c r="F8" s="44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45"/>
      <c r="S8" s="45"/>
    </row>
    <row r="9" spans="1:22" s="46" customFormat="1" ht="25.5" customHeight="1" thickBot="1">
      <c r="A9" s="46">
        <v>1</v>
      </c>
      <c r="B9" s="47" t="s">
        <v>94</v>
      </c>
      <c r="C9" s="48" t="s">
        <v>95</v>
      </c>
      <c r="D9" s="48" t="s">
        <v>96</v>
      </c>
      <c r="E9" s="49" t="s">
        <v>97</v>
      </c>
      <c r="F9" s="49" t="s">
        <v>98</v>
      </c>
      <c r="G9" s="48" t="s">
        <v>99</v>
      </c>
      <c r="H9" s="49" t="s">
        <v>100</v>
      </c>
      <c r="I9" s="49" t="s">
        <v>101</v>
      </c>
      <c r="J9" s="49" t="s">
        <v>102</v>
      </c>
      <c r="K9" s="49" t="s">
        <v>103</v>
      </c>
      <c r="L9" s="49" t="s">
        <v>104</v>
      </c>
      <c r="M9" s="49" t="s">
        <v>105</v>
      </c>
      <c r="N9" s="49" t="s">
        <v>106</v>
      </c>
      <c r="O9" s="49" t="s">
        <v>107</v>
      </c>
      <c r="P9" s="48" t="s">
        <v>108</v>
      </c>
      <c r="Q9" s="50" t="s">
        <v>112</v>
      </c>
      <c r="R9" s="51" t="s">
        <v>109</v>
      </c>
      <c r="S9" s="52" t="s">
        <v>110</v>
      </c>
    </row>
    <row r="10" spans="1:22" ht="15.75" customHeight="1" thickBot="1">
      <c r="A10" s="2">
        <v>1</v>
      </c>
      <c r="B10" s="9">
        <v>1</v>
      </c>
      <c r="C10" s="10" t="s">
        <v>115</v>
      </c>
      <c r="D10" s="10" t="s">
        <v>12</v>
      </c>
      <c r="E10" s="10"/>
      <c r="F10" s="11" t="s">
        <v>13</v>
      </c>
      <c r="G10" s="10" t="s">
        <v>14</v>
      </c>
      <c r="H10" s="12">
        <v>15.282</v>
      </c>
      <c r="I10" s="53">
        <f>ROUND(1924.15*1.035/31.1*0.756*1.12,2)</f>
        <v>54.22</v>
      </c>
      <c r="J10" s="54">
        <f>I10*H10</f>
        <v>828.59003999999993</v>
      </c>
      <c r="K10" s="55">
        <f>+H10*20+10+1</f>
        <v>316.64</v>
      </c>
      <c r="L10" s="56">
        <f>M18</f>
        <v>730.38</v>
      </c>
      <c r="M10" s="53">
        <f>I18</f>
        <v>35.750000000000007</v>
      </c>
      <c r="N10" s="57">
        <v>0</v>
      </c>
      <c r="O10" s="58">
        <f>SUM(J10:N10)</f>
        <v>1911.36004</v>
      </c>
      <c r="P10" s="10">
        <v>1</v>
      </c>
      <c r="Q10" s="22">
        <f>ROUND(O10/0.85,0)</f>
        <v>2249</v>
      </c>
      <c r="R10" s="13">
        <f>Q10*P10</f>
        <v>2249</v>
      </c>
    </row>
    <row r="11" spans="1:22" s="5" customFormat="1" ht="21" customHeight="1">
      <c r="A11" s="2">
        <v>1</v>
      </c>
      <c r="B11" s="15" t="s">
        <v>0</v>
      </c>
      <c r="C11" s="7" t="s">
        <v>1</v>
      </c>
      <c r="D11" s="7" t="s">
        <v>11</v>
      </c>
      <c r="E11" s="8" t="s">
        <v>2</v>
      </c>
      <c r="F11" s="7" t="s">
        <v>3</v>
      </c>
      <c r="G11" s="8" t="s">
        <v>4</v>
      </c>
      <c r="H11" s="7" t="s">
        <v>5</v>
      </c>
      <c r="I11" s="8" t="s">
        <v>6</v>
      </c>
      <c r="J11" s="8" t="s">
        <v>10</v>
      </c>
      <c r="K11" s="7" t="s">
        <v>7</v>
      </c>
      <c r="L11" s="8" t="s">
        <v>8</v>
      </c>
      <c r="M11" s="8" t="s">
        <v>9</v>
      </c>
      <c r="N11" s="16"/>
      <c r="O11" s="16"/>
      <c r="P11" s="16"/>
      <c r="Q11" s="16"/>
      <c r="R11" s="17"/>
      <c r="S11" s="17"/>
      <c r="T11" s="17"/>
      <c r="U11" s="17"/>
      <c r="V11" s="17"/>
    </row>
    <row r="12" spans="1:22" ht="15.75" customHeight="1">
      <c r="A12" s="2">
        <v>1</v>
      </c>
      <c r="C12" s="18" t="s">
        <v>15</v>
      </c>
      <c r="D12" s="18" t="s">
        <v>16</v>
      </c>
      <c r="E12" s="18">
        <v>2.4</v>
      </c>
      <c r="F12" s="18" t="s">
        <v>193</v>
      </c>
      <c r="G12" s="18">
        <v>0.55000000000000004</v>
      </c>
      <c r="H12" s="18">
        <v>3</v>
      </c>
      <c r="I12" s="18">
        <f>+H12*G12</f>
        <v>1.6500000000000001</v>
      </c>
      <c r="J12" s="18">
        <v>0</v>
      </c>
      <c r="K12" s="18">
        <v>0.16300000000000001</v>
      </c>
      <c r="L12" s="18">
        <v>675</v>
      </c>
      <c r="M12" s="59">
        <f>+L12*K12</f>
        <v>110.02500000000001</v>
      </c>
    </row>
    <row r="13" spans="1:22" ht="15.75" customHeight="1">
      <c r="A13" s="2">
        <v>1</v>
      </c>
      <c r="C13" s="18" t="s">
        <v>15</v>
      </c>
      <c r="D13" s="18" t="s">
        <v>16</v>
      </c>
      <c r="E13" s="18">
        <v>1.4</v>
      </c>
      <c r="F13" s="18" t="s">
        <v>192</v>
      </c>
      <c r="G13" s="18">
        <v>0.55000000000000004</v>
      </c>
      <c r="H13" s="18">
        <v>2</v>
      </c>
      <c r="I13" s="18">
        <f t="shared" ref="I13:I15" si="0">+H13*G13</f>
        <v>1.1000000000000001</v>
      </c>
      <c r="J13" s="18">
        <v>0</v>
      </c>
      <c r="K13" s="18">
        <v>2.1999999999999999E-2</v>
      </c>
      <c r="L13" s="18">
        <v>565</v>
      </c>
      <c r="M13" s="59">
        <f t="shared" ref="M13:M15" si="1">+L13*K13</f>
        <v>12.43</v>
      </c>
    </row>
    <row r="14" spans="1:22" ht="15.75" customHeight="1">
      <c r="A14" s="2">
        <v>1</v>
      </c>
      <c r="C14" s="18" t="s">
        <v>15</v>
      </c>
      <c r="D14" s="18" t="s">
        <v>16</v>
      </c>
      <c r="E14" s="18">
        <v>1.6</v>
      </c>
      <c r="F14" s="18" t="s">
        <v>192</v>
      </c>
      <c r="G14" s="18">
        <v>0.55000000000000004</v>
      </c>
      <c r="H14" s="18">
        <v>56</v>
      </c>
      <c r="I14" s="18">
        <f t="shared" si="0"/>
        <v>30.800000000000004</v>
      </c>
      <c r="J14" s="18">
        <v>0</v>
      </c>
      <c r="K14" s="18">
        <v>0.93500000000000005</v>
      </c>
      <c r="L14" s="18">
        <v>565</v>
      </c>
      <c r="M14" s="59">
        <f t="shared" si="1"/>
        <v>528.27499999999998</v>
      </c>
    </row>
    <row r="15" spans="1:22" ht="15.75" customHeight="1">
      <c r="A15" s="2">
        <v>1</v>
      </c>
      <c r="C15" s="18" t="s">
        <v>15</v>
      </c>
      <c r="D15" s="18" t="s">
        <v>16</v>
      </c>
      <c r="E15" s="18">
        <v>1.9</v>
      </c>
      <c r="F15" s="18" t="s">
        <v>193</v>
      </c>
      <c r="G15" s="18">
        <v>0.55000000000000004</v>
      </c>
      <c r="H15" s="18">
        <v>4</v>
      </c>
      <c r="I15" s="18">
        <f t="shared" si="0"/>
        <v>2.2000000000000002</v>
      </c>
      <c r="J15" s="18">
        <v>0</v>
      </c>
      <c r="K15" s="18">
        <v>0.11799999999999999</v>
      </c>
      <c r="L15" s="18">
        <v>675</v>
      </c>
      <c r="M15" s="59">
        <f t="shared" si="1"/>
        <v>79.649999999999991</v>
      </c>
    </row>
    <row r="16" spans="1:22" ht="15.75" customHeight="1">
      <c r="A16" s="2">
        <v>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22" ht="15.75" customHeight="1">
      <c r="A17" s="2">
        <v>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22" ht="15.75" customHeight="1" thickBot="1">
      <c r="A18" s="2">
        <v>1</v>
      </c>
      <c r="C18" s="19" t="s">
        <v>17</v>
      </c>
      <c r="D18" s="19"/>
      <c r="E18" s="19"/>
      <c r="F18" s="19"/>
      <c r="G18" s="19"/>
      <c r="H18" s="19">
        <f>SUM(H12:H17)</f>
        <v>65</v>
      </c>
      <c r="I18" s="19">
        <f>SUM(I12:I17)</f>
        <v>35.750000000000007</v>
      </c>
      <c r="J18" s="19">
        <f>SUM(J12:J17)</f>
        <v>0</v>
      </c>
      <c r="K18" s="19">
        <f>SUM(K12:K17)</f>
        <v>1.238</v>
      </c>
      <c r="L18" s="19"/>
      <c r="M18" s="20">
        <f>SUM(M12:M17)</f>
        <v>730.38</v>
      </c>
    </row>
    <row r="19" spans="1:22" ht="15.75" customHeight="1" thickBot="1">
      <c r="A19" s="2">
        <v>1</v>
      </c>
      <c r="B19" s="9">
        <f>+B10+1</f>
        <v>2</v>
      </c>
      <c r="C19" s="10" t="s">
        <v>116</v>
      </c>
      <c r="D19" s="10" t="s">
        <v>18</v>
      </c>
      <c r="E19" s="10"/>
      <c r="F19" s="11" t="s">
        <v>13</v>
      </c>
      <c r="G19" s="10" t="s">
        <v>14</v>
      </c>
      <c r="H19" s="12">
        <v>3.044</v>
      </c>
      <c r="I19" s="53">
        <f>ROUND(1924.15*1.035/31.1*0.756*1.12,2)</f>
        <v>54.22</v>
      </c>
      <c r="J19" s="54">
        <f>I19*H19</f>
        <v>165.04568</v>
      </c>
      <c r="K19" s="55">
        <f>+H19*20+5+1</f>
        <v>66.88</v>
      </c>
      <c r="L19" s="56">
        <f>M27</f>
        <v>105.755</v>
      </c>
      <c r="M19" s="53">
        <f>I27</f>
        <v>9.9</v>
      </c>
      <c r="N19" s="57">
        <v>0</v>
      </c>
      <c r="O19" s="58">
        <f>SUM(J19:N19)</f>
        <v>347.58067999999997</v>
      </c>
      <c r="P19" s="10">
        <v>1</v>
      </c>
      <c r="Q19" s="22">
        <f>ROUND(O19/0.85,0)</f>
        <v>409</v>
      </c>
      <c r="R19" s="13">
        <f>Q19*P19</f>
        <v>409</v>
      </c>
    </row>
    <row r="20" spans="1:22" s="5" customFormat="1" ht="21" customHeight="1">
      <c r="A20" s="2">
        <v>1</v>
      </c>
      <c r="B20" s="15" t="s">
        <v>0</v>
      </c>
      <c r="C20" s="7" t="s">
        <v>1</v>
      </c>
      <c r="D20" s="7" t="s">
        <v>11</v>
      </c>
      <c r="E20" s="8" t="s">
        <v>2</v>
      </c>
      <c r="F20" s="7" t="s">
        <v>3</v>
      </c>
      <c r="G20" s="8" t="s">
        <v>4</v>
      </c>
      <c r="H20" s="7" t="s">
        <v>5</v>
      </c>
      <c r="I20" s="8" t="s">
        <v>6</v>
      </c>
      <c r="J20" s="8" t="s">
        <v>10</v>
      </c>
      <c r="K20" s="7" t="s">
        <v>7</v>
      </c>
      <c r="L20" s="8" t="s">
        <v>8</v>
      </c>
      <c r="M20" s="8" t="s">
        <v>9</v>
      </c>
      <c r="N20" s="16"/>
      <c r="O20" s="16"/>
      <c r="P20" s="16"/>
      <c r="Q20" s="16"/>
      <c r="R20" s="17"/>
      <c r="S20" s="17"/>
      <c r="T20" s="17"/>
      <c r="U20" s="17"/>
      <c r="V20" s="17"/>
    </row>
    <row r="21" spans="1:22" ht="15.75" customHeight="1">
      <c r="A21" s="2">
        <v>1</v>
      </c>
      <c r="C21" s="18" t="s">
        <v>15</v>
      </c>
      <c r="D21" s="18" t="s">
        <v>16</v>
      </c>
      <c r="E21" s="18">
        <v>1.2</v>
      </c>
      <c r="F21" s="18" t="s">
        <v>192</v>
      </c>
      <c r="G21" s="18">
        <v>0.55000000000000004</v>
      </c>
      <c r="H21" s="18">
        <v>14</v>
      </c>
      <c r="I21" s="18">
        <f t="shared" ref="I21:I23" si="2">+H21*G21</f>
        <v>7.7000000000000011</v>
      </c>
      <c r="J21" s="18">
        <v>0</v>
      </c>
      <c r="K21" s="18">
        <v>0.10100000000000001</v>
      </c>
      <c r="L21" s="18">
        <v>565</v>
      </c>
      <c r="M21" s="59">
        <f t="shared" ref="M21:M23" si="3">+L21*K21</f>
        <v>57.065000000000005</v>
      </c>
    </row>
    <row r="22" spans="1:22" ht="15.75" customHeight="1">
      <c r="A22" s="2">
        <v>1</v>
      </c>
      <c r="C22" s="18" t="s">
        <v>15</v>
      </c>
      <c r="D22" s="18" t="s">
        <v>16</v>
      </c>
      <c r="E22" s="18">
        <v>1.6</v>
      </c>
      <c r="F22" s="18" t="s">
        <v>192</v>
      </c>
      <c r="G22" s="18">
        <v>0.55000000000000004</v>
      </c>
      <c r="H22" s="18">
        <v>2</v>
      </c>
      <c r="I22" s="18">
        <f t="shared" si="2"/>
        <v>1.1000000000000001</v>
      </c>
      <c r="J22" s="18">
        <v>0</v>
      </c>
      <c r="K22" s="18">
        <v>3.5999999999999997E-2</v>
      </c>
      <c r="L22" s="18">
        <v>565</v>
      </c>
      <c r="M22" s="59">
        <f t="shared" si="3"/>
        <v>20.34</v>
      </c>
    </row>
    <row r="23" spans="1:22" ht="15.75" customHeight="1">
      <c r="A23" s="2">
        <v>1</v>
      </c>
      <c r="C23" s="18" t="s">
        <v>15</v>
      </c>
      <c r="D23" s="18" t="s">
        <v>16</v>
      </c>
      <c r="E23" s="18">
        <v>1.8</v>
      </c>
      <c r="F23" s="18" t="s">
        <v>192</v>
      </c>
      <c r="G23" s="18">
        <v>0.55000000000000004</v>
      </c>
      <c r="H23" s="18">
        <v>2</v>
      </c>
      <c r="I23" s="18">
        <f t="shared" si="2"/>
        <v>1.1000000000000001</v>
      </c>
      <c r="J23" s="18">
        <v>0</v>
      </c>
      <c r="K23" s="18">
        <v>4.2000000000000003E-2</v>
      </c>
      <c r="L23" s="18">
        <v>675</v>
      </c>
      <c r="M23" s="59">
        <f t="shared" si="3"/>
        <v>28.35</v>
      </c>
    </row>
    <row r="24" spans="1:22" ht="15.75" customHeight="1">
      <c r="A24" s="2">
        <v>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22" ht="15.75" customHeight="1">
      <c r="A25" s="2">
        <v>1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22" ht="15.75" customHeight="1">
      <c r="A26" s="2">
        <v>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22" ht="15.75" customHeight="1" thickBot="1">
      <c r="A27" s="2">
        <v>1</v>
      </c>
      <c r="C27" s="19" t="s">
        <v>17</v>
      </c>
      <c r="D27" s="19"/>
      <c r="E27" s="19"/>
      <c r="F27" s="19"/>
      <c r="G27" s="19"/>
      <c r="H27" s="19">
        <f>SUM(H21:H26)</f>
        <v>18</v>
      </c>
      <c r="I27" s="19">
        <f>SUM(I21:I26)</f>
        <v>9.9</v>
      </c>
      <c r="J27" s="19">
        <f>SUM(J21:J26)</f>
        <v>0</v>
      </c>
      <c r="K27" s="19">
        <f>SUM(K21:K26)</f>
        <v>0.17900000000000002</v>
      </c>
      <c r="L27" s="19"/>
      <c r="M27" s="20">
        <f>SUM(M21:M26)</f>
        <v>105.755</v>
      </c>
    </row>
    <row r="28" spans="1:22" ht="15.75" customHeight="1" thickBot="1">
      <c r="A28" s="2">
        <v>1</v>
      </c>
      <c r="B28" s="9">
        <f>+B19+1</f>
        <v>3</v>
      </c>
      <c r="C28" s="10" t="s">
        <v>117</v>
      </c>
      <c r="D28" s="10" t="s">
        <v>18</v>
      </c>
      <c r="E28" s="10"/>
      <c r="F28" s="11" t="s">
        <v>13</v>
      </c>
      <c r="G28" s="10" t="s">
        <v>14</v>
      </c>
      <c r="H28" s="12">
        <v>2.0779999999999998</v>
      </c>
      <c r="I28" s="53">
        <f>ROUND(1924.15*1.035/31.1*0.756*1.12,2)</f>
        <v>54.22</v>
      </c>
      <c r="J28" s="54">
        <f>I28*H28</f>
        <v>112.66915999999999</v>
      </c>
      <c r="K28" s="55">
        <f>+H28*20+5+1</f>
        <v>47.559999999999995</v>
      </c>
      <c r="L28" s="56">
        <f>M36</f>
        <v>91.53</v>
      </c>
      <c r="M28" s="53">
        <f>I36</f>
        <v>8.8000000000000007</v>
      </c>
      <c r="N28" s="57">
        <v>0</v>
      </c>
      <c r="O28" s="58">
        <f>SUM(J28:N28)</f>
        <v>260.55915999999996</v>
      </c>
      <c r="P28" s="10">
        <v>1</v>
      </c>
      <c r="Q28" s="22">
        <f>ROUND(O28/0.85,0)</f>
        <v>307</v>
      </c>
      <c r="R28" s="13">
        <f>Q28*P28</f>
        <v>307</v>
      </c>
    </row>
    <row r="29" spans="1:22" s="5" customFormat="1" ht="21" customHeight="1">
      <c r="A29" s="2">
        <v>1</v>
      </c>
      <c r="B29" s="15" t="s">
        <v>0</v>
      </c>
      <c r="C29" s="7" t="s">
        <v>1</v>
      </c>
      <c r="D29" s="7" t="s">
        <v>11</v>
      </c>
      <c r="E29" s="8" t="s">
        <v>2</v>
      </c>
      <c r="F29" s="7" t="s">
        <v>3</v>
      </c>
      <c r="G29" s="8" t="s">
        <v>4</v>
      </c>
      <c r="H29" s="7" t="s">
        <v>5</v>
      </c>
      <c r="I29" s="8" t="s">
        <v>6</v>
      </c>
      <c r="J29" s="8" t="s">
        <v>10</v>
      </c>
      <c r="K29" s="7" t="s">
        <v>7</v>
      </c>
      <c r="L29" s="8" t="s">
        <v>8</v>
      </c>
      <c r="M29" s="8" t="s">
        <v>9</v>
      </c>
      <c r="N29" s="16"/>
      <c r="O29" s="16"/>
      <c r="P29" s="16"/>
      <c r="Q29" s="16"/>
      <c r="R29" s="17"/>
      <c r="S29" s="17"/>
      <c r="T29" s="17"/>
      <c r="U29" s="17"/>
      <c r="V29" s="17"/>
    </row>
    <row r="30" spans="1:22" ht="15.75" customHeight="1">
      <c r="A30" s="2">
        <v>1</v>
      </c>
      <c r="C30" s="18" t="s">
        <v>15</v>
      </c>
      <c r="D30" s="18" t="s">
        <v>16</v>
      </c>
      <c r="E30" s="18">
        <v>1.35</v>
      </c>
      <c r="F30" s="18" t="s">
        <v>192</v>
      </c>
      <c r="G30" s="18">
        <v>0.55000000000000004</v>
      </c>
      <c r="H30" s="18">
        <v>14</v>
      </c>
      <c r="I30" s="18">
        <f t="shared" ref="I30:I31" si="4">+H30*G30</f>
        <v>7.7000000000000011</v>
      </c>
      <c r="J30" s="18">
        <v>0</v>
      </c>
      <c r="K30" s="18">
        <v>0.13400000000000001</v>
      </c>
      <c r="L30" s="18">
        <v>565</v>
      </c>
      <c r="M30" s="59">
        <f t="shared" ref="M30:M31" si="5">+L30*K30</f>
        <v>75.710000000000008</v>
      </c>
    </row>
    <row r="31" spans="1:22" ht="15.75" customHeight="1">
      <c r="A31" s="2">
        <v>1</v>
      </c>
      <c r="C31" s="18" t="s">
        <v>15</v>
      </c>
      <c r="D31" s="18" t="s">
        <v>16</v>
      </c>
      <c r="E31" s="18">
        <v>1.5</v>
      </c>
      <c r="F31" s="18" t="s">
        <v>192</v>
      </c>
      <c r="G31" s="18">
        <v>0.55000000000000004</v>
      </c>
      <c r="H31" s="18">
        <v>2</v>
      </c>
      <c r="I31" s="18">
        <f t="shared" si="4"/>
        <v>1.1000000000000001</v>
      </c>
      <c r="J31" s="18">
        <v>0</v>
      </c>
      <c r="K31" s="18">
        <v>2.8000000000000001E-2</v>
      </c>
      <c r="L31" s="18">
        <v>565</v>
      </c>
      <c r="M31" s="59">
        <f t="shared" si="5"/>
        <v>15.82</v>
      </c>
    </row>
    <row r="32" spans="1:22" ht="15.75" customHeight="1">
      <c r="A32" s="2">
        <v>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22" ht="15.75" customHeight="1">
      <c r="A33" s="2">
        <v>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22" ht="15.75" customHeight="1">
      <c r="A34" s="2">
        <v>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22" ht="15.75" customHeight="1">
      <c r="A35" s="2">
        <v>1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22" ht="15.75" customHeight="1" thickBot="1">
      <c r="A36" s="2">
        <v>1</v>
      </c>
      <c r="C36" s="19" t="s">
        <v>17</v>
      </c>
      <c r="D36" s="19"/>
      <c r="E36" s="19"/>
      <c r="F36" s="19"/>
      <c r="G36" s="19"/>
      <c r="H36" s="19">
        <f>SUM(H30:H35)</f>
        <v>16</v>
      </c>
      <c r="I36" s="19">
        <f>SUM(I30:I35)</f>
        <v>8.8000000000000007</v>
      </c>
      <c r="J36" s="19">
        <f>SUM(J30:J35)</f>
        <v>0</v>
      </c>
      <c r="K36" s="19">
        <f>SUM(K30:K35)</f>
        <v>0.16200000000000001</v>
      </c>
      <c r="L36" s="19"/>
      <c r="M36" s="20">
        <f>SUM(M30:M35)</f>
        <v>91.53</v>
      </c>
    </row>
    <row r="37" spans="1:22" ht="15.75" customHeight="1" thickBot="1">
      <c r="A37" s="2">
        <v>1</v>
      </c>
      <c r="B37" s="9">
        <f>+B28+1</f>
        <v>4</v>
      </c>
      <c r="C37" s="10" t="s">
        <v>19</v>
      </c>
      <c r="D37" s="10" t="s">
        <v>20</v>
      </c>
      <c r="E37" s="10"/>
      <c r="F37" s="11" t="s">
        <v>21</v>
      </c>
      <c r="G37" s="10" t="s">
        <v>14</v>
      </c>
      <c r="H37" s="12">
        <v>10.130000000000001</v>
      </c>
      <c r="I37" s="53">
        <f>ROUND(1924.15*1.035/31.1*0.756*1.12,2)</f>
        <v>54.22</v>
      </c>
      <c r="J37" s="54">
        <f>I37*H37</f>
        <v>549.24860000000001</v>
      </c>
      <c r="K37" s="55">
        <f>+H37*20+8+1</f>
        <v>211.60000000000002</v>
      </c>
      <c r="L37" s="56">
        <f>M45</f>
        <v>570.65</v>
      </c>
      <c r="M37" s="53">
        <f>I45</f>
        <v>33</v>
      </c>
      <c r="N37" s="57">
        <v>0</v>
      </c>
      <c r="O37" s="58">
        <f>SUM(J37:N37)</f>
        <v>1364.4985999999999</v>
      </c>
      <c r="P37" s="10">
        <v>1</v>
      </c>
      <c r="Q37" s="22">
        <f>ROUND(O37/0.85,0)</f>
        <v>1605</v>
      </c>
      <c r="R37" s="13">
        <f>Q37*P37</f>
        <v>1605</v>
      </c>
    </row>
    <row r="38" spans="1:22" s="5" customFormat="1" ht="21" customHeight="1">
      <c r="A38" s="2">
        <v>1</v>
      </c>
      <c r="B38" s="15" t="s">
        <v>0</v>
      </c>
      <c r="C38" s="7" t="s">
        <v>1</v>
      </c>
      <c r="D38" s="7" t="s">
        <v>11</v>
      </c>
      <c r="E38" s="8" t="s">
        <v>2</v>
      </c>
      <c r="F38" s="7" t="s">
        <v>3</v>
      </c>
      <c r="G38" s="8" t="s">
        <v>4</v>
      </c>
      <c r="H38" s="7" t="s">
        <v>5</v>
      </c>
      <c r="I38" s="8" t="s">
        <v>6</v>
      </c>
      <c r="J38" s="8" t="s">
        <v>10</v>
      </c>
      <c r="K38" s="7" t="s">
        <v>7</v>
      </c>
      <c r="L38" s="8" t="s">
        <v>8</v>
      </c>
      <c r="M38" s="8" t="s">
        <v>9</v>
      </c>
      <c r="N38" s="16"/>
      <c r="O38" s="16"/>
      <c r="P38" s="16"/>
      <c r="Q38" s="16"/>
      <c r="R38" s="17"/>
      <c r="S38" s="17"/>
      <c r="T38" s="17"/>
      <c r="U38" s="17"/>
      <c r="V38" s="17"/>
    </row>
    <row r="39" spans="1:22" ht="15.75" customHeight="1">
      <c r="A39" s="2">
        <v>1</v>
      </c>
      <c r="C39" s="18" t="s">
        <v>15</v>
      </c>
      <c r="D39" s="18" t="s">
        <v>16</v>
      </c>
      <c r="E39" s="18">
        <v>1.6</v>
      </c>
      <c r="F39" s="18" t="s">
        <v>192</v>
      </c>
      <c r="G39" s="18">
        <v>0.55000000000000004</v>
      </c>
      <c r="H39" s="18">
        <v>60</v>
      </c>
      <c r="I39" s="18">
        <f>+H39*G39</f>
        <v>33</v>
      </c>
      <c r="J39" s="18">
        <v>0</v>
      </c>
      <c r="K39" s="18">
        <v>1.01</v>
      </c>
      <c r="L39" s="18">
        <v>565</v>
      </c>
      <c r="M39" s="59">
        <f>+L39*K39</f>
        <v>570.65</v>
      </c>
    </row>
    <row r="40" spans="1:22" ht="15.75" customHeight="1">
      <c r="A40" s="2">
        <v>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22" ht="15.75" customHeight="1">
      <c r="A41" s="2">
        <v>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  <row r="42" spans="1:22" ht="15.75" customHeight="1">
      <c r="A42" s="2">
        <v>1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</row>
    <row r="43" spans="1:22" ht="15.75" customHeight="1">
      <c r="A43" s="2">
        <v>1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22" ht="15.75" customHeight="1">
      <c r="A44" s="2">
        <v>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22" ht="15.75" customHeight="1" thickBot="1">
      <c r="A45" s="2">
        <v>1</v>
      </c>
      <c r="C45" s="19" t="s">
        <v>17</v>
      </c>
      <c r="D45" s="19"/>
      <c r="E45" s="19"/>
      <c r="F45" s="19"/>
      <c r="G45" s="19"/>
      <c r="H45" s="19">
        <f>SUM(H39:H44)</f>
        <v>60</v>
      </c>
      <c r="I45" s="19">
        <f>SUM(I39:I44)</f>
        <v>33</v>
      </c>
      <c r="J45" s="19">
        <f>SUM(J39:J44)</f>
        <v>0</v>
      </c>
      <c r="K45" s="19">
        <f>SUM(K39:K44)</f>
        <v>1.01</v>
      </c>
      <c r="L45" s="19"/>
      <c r="M45" s="20">
        <f>SUM(M39:M44)</f>
        <v>570.65</v>
      </c>
    </row>
    <row r="46" spans="1:22" ht="15.75" customHeight="1" thickBot="1">
      <c r="A46" s="2">
        <v>1</v>
      </c>
      <c r="B46" s="9">
        <f>+B37+1</f>
        <v>5</v>
      </c>
      <c r="C46" s="10" t="s">
        <v>118</v>
      </c>
      <c r="D46" s="10" t="s">
        <v>12</v>
      </c>
      <c r="E46" s="10"/>
      <c r="F46" s="11" t="s">
        <v>13</v>
      </c>
      <c r="G46" s="10" t="s">
        <v>14</v>
      </c>
      <c r="H46" s="12">
        <v>15.622</v>
      </c>
      <c r="I46" s="53">
        <f>ROUND(1924.15*1.035/31.1*0.756*1.12,2)</f>
        <v>54.22</v>
      </c>
      <c r="J46" s="54">
        <f>I46*H46</f>
        <v>847.02483999999993</v>
      </c>
      <c r="K46" s="55">
        <f>+H46*20+10+1</f>
        <v>323.44</v>
      </c>
      <c r="L46" s="56">
        <f>M54</f>
        <v>940.03499999999997</v>
      </c>
      <c r="M46" s="53">
        <f>I54</f>
        <v>39.049999999999997</v>
      </c>
      <c r="N46" s="57">
        <v>0</v>
      </c>
      <c r="O46" s="58">
        <f>SUM(J46:N46)</f>
        <v>2149.5498400000001</v>
      </c>
      <c r="P46" s="10">
        <v>1</v>
      </c>
      <c r="Q46" s="22">
        <f>ROUND(O46/0.85,0)</f>
        <v>2529</v>
      </c>
      <c r="R46" s="13">
        <f>Q46*P46</f>
        <v>2529</v>
      </c>
    </row>
    <row r="47" spans="1:22" s="5" customFormat="1" ht="21" customHeight="1">
      <c r="A47" s="2">
        <v>1</v>
      </c>
      <c r="B47" s="15" t="s">
        <v>0</v>
      </c>
      <c r="C47" s="7" t="s">
        <v>1</v>
      </c>
      <c r="D47" s="7" t="s">
        <v>11</v>
      </c>
      <c r="E47" s="8" t="s">
        <v>2</v>
      </c>
      <c r="F47" s="7" t="s">
        <v>3</v>
      </c>
      <c r="G47" s="8" t="s">
        <v>4</v>
      </c>
      <c r="H47" s="7" t="s">
        <v>5</v>
      </c>
      <c r="I47" s="8" t="s">
        <v>6</v>
      </c>
      <c r="J47" s="8" t="s">
        <v>10</v>
      </c>
      <c r="K47" s="7" t="s">
        <v>7</v>
      </c>
      <c r="L47" s="8" t="s">
        <v>8</v>
      </c>
      <c r="M47" s="8" t="s">
        <v>9</v>
      </c>
      <c r="N47" s="16"/>
      <c r="O47" s="16"/>
      <c r="P47" s="16"/>
      <c r="Q47" s="16"/>
      <c r="R47" s="17"/>
      <c r="S47" s="17"/>
      <c r="T47" s="17"/>
      <c r="U47" s="17"/>
      <c r="V47" s="17"/>
    </row>
    <row r="48" spans="1:22" ht="15.75" customHeight="1">
      <c r="A48" s="2">
        <v>1</v>
      </c>
      <c r="C48" s="18" t="s">
        <v>15</v>
      </c>
      <c r="D48" s="18" t="s">
        <v>16</v>
      </c>
      <c r="E48" s="18">
        <v>1.8</v>
      </c>
      <c r="F48" s="18" t="s">
        <v>192</v>
      </c>
      <c r="G48" s="18">
        <v>0.55000000000000004</v>
      </c>
      <c r="H48" s="18">
        <v>35</v>
      </c>
      <c r="I48" s="18">
        <f t="shared" ref="I48:I50" si="6">+H48*G48</f>
        <v>19.25</v>
      </c>
      <c r="J48" s="18">
        <v>0</v>
      </c>
      <c r="K48" s="18">
        <v>0.85499999999999998</v>
      </c>
      <c r="L48" s="18">
        <v>675</v>
      </c>
      <c r="M48" s="59">
        <f t="shared" ref="M48:M50" si="7">+L48*K48</f>
        <v>577.125</v>
      </c>
    </row>
    <row r="49" spans="1:22" ht="15.75" customHeight="1">
      <c r="A49" s="2">
        <v>1</v>
      </c>
      <c r="C49" s="18" t="s">
        <v>15</v>
      </c>
      <c r="D49" s="18" t="s">
        <v>16</v>
      </c>
      <c r="E49" s="18">
        <v>1.1499999999999999</v>
      </c>
      <c r="F49" s="18" t="s">
        <v>192</v>
      </c>
      <c r="G49" s="18">
        <v>0.55000000000000004</v>
      </c>
      <c r="H49" s="18">
        <v>35</v>
      </c>
      <c r="I49" s="18">
        <f t="shared" si="6"/>
        <v>19.25</v>
      </c>
      <c r="J49" s="18">
        <v>0</v>
      </c>
      <c r="K49" s="18">
        <v>0.214</v>
      </c>
      <c r="L49" s="18">
        <v>565</v>
      </c>
      <c r="M49" s="59">
        <f t="shared" si="7"/>
        <v>120.91</v>
      </c>
    </row>
    <row r="50" spans="1:22" ht="15.75" customHeight="1">
      <c r="A50" s="2">
        <v>1</v>
      </c>
      <c r="C50" s="18" t="s">
        <v>15</v>
      </c>
      <c r="D50" s="18" t="s">
        <v>16</v>
      </c>
      <c r="E50" s="18">
        <v>3.8</v>
      </c>
      <c r="F50" s="18" t="s">
        <v>192</v>
      </c>
      <c r="G50" s="18">
        <v>0.55000000000000004</v>
      </c>
      <c r="H50" s="18">
        <v>1</v>
      </c>
      <c r="I50" s="18">
        <f t="shared" si="6"/>
        <v>0.55000000000000004</v>
      </c>
      <c r="J50" s="18">
        <v>0</v>
      </c>
      <c r="K50" s="18">
        <v>0.22</v>
      </c>
      <c r="L50" s="18">
        <v>1100</v>
      </c>
      <c r="M50" s="59">
        <f t="shared" si="7"/>
        <v>242</v>
      </c>
    </row>
    <row r="51" spans="1:22" ht="15.75" customHeight="1">
      <c r="A51" s="2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22" ht="15.75" customHeight="1">
      <c r="A52" s="2">
        <v>1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22" ht="15.75" customHeight="1">
      <c r="A53" s="2">
        <v>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22" ht="15.75" customHeight="1" thickBot="1">
      <c r="A54" s="2">
        <v>1</v>
      </c>
      <c r="C54" s="19" t="s">
        <v>17</v>
      </c>
      <c r="D54" s="19"/>
      <c r="E54" s="19"/>
      <c r="F54" s="19"/>
      <c r="G54" s="19"/>
      <c r="H54" s="19">
        <f>SUM(H48:H53)</f>
        <v>71</v>
      </c>
      <c r="I54" s="19">
        <f>SUM(I48:I53)</f>
        <v>39.049999999999997</v>
      </c>
      <c r="J54" s="19">
        <f>SUM(J48:J53)</f>
        <v>0</v>
      </c>
      <c r="K54" s="19">
        <f>SUM(K48:K53)</f>
        <v>1.2889999999999999</v>
      </c>
      <c r="L54" s="19"/>
      <c r="M54" s="20">
        <f>SUM(M48:M53)</f>
        <v>940.03499999999997</v>
      </c>
    </row>
    <row r="55" spans="1:22" ht="15.75" customHeight="1" thickBot="1">
      <c r="A55" s="2">
        <v>1</v>
      </c>
      <c r="B55" s="9">
        <f>+B46+1</f>
        <v>6</v>
      </c>
      <c r="C55" s="10" t="s">
        <v>119</v>
      </c>
      <c r="D55" s="10" t="s">
        <v>18</v>
      </c>
      <c r="E55" s="10"/>
      <c r="F55" s="11" t="s">
        <v>13</v>
      </c>
      <c r="G55" s="10" t="s">
        <v>14</v>
      </c>
      <c r="H55" s="12">
        <v>2.9470000000000001</v>
      </c>
      <c r="I55" s="53">
        <f>ROUND(1924.15*1.035/31.1*0.756*1.12,2)</f>
        <v>54.22</v>
      </c>
      <c r="J55" s="54">
        <f>I55*H55</f>
        <v>159.78634</v>
      </c>
      <c r="K55" s="55">
        <f>+H55*20+5+1</f>
        <v>64.94</v>
      </c>
      <c r="L55" s="56">
        <f>M63</f>
        <v>231.745</v>
      </c>
      <c r="M55" s="53">
        <f>I63</f>
        <v>9.9</v>
      </c>
      <c r="N55" s="57">
        <v>0</v>
      </c>
      <c r="O55" s="58">
        <f>SUM(J55:N55)</f>
        <v>466.37133999999998</v>
      </c>
      <c r="P55" s="10">
        <v>1</v>
      </c>
      <c r="Q55" s="22">
        <f>ROUND(O55/0.85,0)</f>
        <v>549</v>
      </c>
      <c r="R55" s="13">
        <f>Q55*P55</f>
        <v>549</v>
      </c>
    </row>
    <row r="56" spans="1:22" s="5" customFormat="1" ht="21" customHeight="1">
      <c r="A56" s="2">
        <v>1</v>
      </c>
      <c r="B56" s="15" t="s">
        <v>0</v>
      </c>
      <c r="C56" s="7" t="s">
        <v>1</v>
      </c>
      <c r="D56" s="7" t="s">
        <v>11</v>
      </c>
      <c r="E56" s="8" t="s">
        <v>2</v>
      </c>
      <c r="F56" s="7" t="s">
        <v>3</v>
      </c>
      <c r="G56" s="8" t="s">
        <v>4</v>
      </c>
      <c r="H56" s="7" t="s">
        <v>5</v>
      </c>
      <c r="I56" s="8" t="s">
        <v>6</v>
      </c>
      <c r="J56" s="8" t="s">
        <v>10</v>
      </c>
      <c r="K56" s="7" t="s">
        <v>7</v>
      </c>
      <c r="L56" s="8" t="s">
        <v>8</v>
      </c>
      <c r="M56" s="8" t="s">
        <v>9</v>
      </c>
      <c r="N56" s="16"/>
      <c r="O56" s="16"/>
      <c r="P56" s="16"/>
      <c r="Q56" s="16"/>
      <c r="R56" s="17"/>
      <c r="S56" s="17"/>
      <c r="T56" s="17"/>
      <c r="U56" s="17"/>
      <c r="V56" s="17"/>
    </row>
    <row r="57" spans="1:22" ht="15.75" customHeight="1">
      <c r="A57" s="2">
        <v>1</v>
      </c>
      <c r="C57" s="18" t="s">
        <v>15</v>
      </c>
      <c r="D57" s="18" t="s">
        <v>16</v>
      </c>
      <c r="E57" s="18">
        <v>1.7</v>
      </c>
      <c r="F57" s="18" t="s">
        <v>192</v>
      </c>
      <c r="G57" s="18">
        <v>0.55000000000000004</v>
      </c>
      <c r="H57" s="18">
        <v>2</v>
      </c>
      <c r="I57" s="18">
        <f t="shared" ref="I57:I62" si="8">+H57*G57</f>
        <v>1.1000000000000001</v>
      </c>
      <c r="J57" s="18">
        <v>0</v>
      </c>
      <c r="K57" s="18">
        <v>3.7999999999999999E-2</v>
      </c>
      <c r="L57" s="18">
        <v>565</v>
      </c>
      <c r="M57" s="59">
        <f t="shared" ref="M57:M62" si="9">+L57*K57</f>
        <v>21.47</v>
      </c>
    </row>
    <row r="58" spans="1:22" ht="15.75" customHeight="1">
      <c r="A58" s="2">
        <v>1</v>
      </c>
      <c r="C58" s="18" t="s">
        <v>15</v>
      </c>
      <c r="D58" s="18" t="s">
        <v>16</v>
      </c>
      <c r="E58" s="18">
        <v>1.9</v>
      </c>
      <c r="F58" s="18" t="s">
        <v>192</v>
      </c>
      <c r="G58" s="18">
        <v>0.55000000000000004</v>
      </c>
      <c r="H58" s="18">
        <v>2</v>
      </c>
      <c r="I58" s="18">
        <f t="shared" si="8"/>
        <v>1.1000000000000001</v>
      </c>
      <c r="J58" s="18">
        <v>0</v>
      </c>
      <c r="K58" s="18">
        <v>5.6000000000000001E-2</v>
      </c>
      <c r="L58" s="18">
        <v>675</v>
      </c>
      <c r="M58" s="59">
        <f t="shared" si="9"/>
        <v>37.800000000000004</v>
      </c>
    </row>
    <row r="59" spans="1:22" ht="15.75" customHeight="1">
      <c r="A59" s="2">
        <v>1</v>
      </c>
      <c r="C59" s="18" t="s">
        <v>15</v>
      </c>
      <c r="D59" s="18" t="s">
        <v>16</v>
      </c>
      <c r="E59" s="18">
        <v>2</v>
      </c>
      <c r="F59" s="18" t="s">
        <v>192</v>
      </c>
      <c r="G59" s="18">
        <v>0.55000000000000004</v>
      </c>
      <c r="H59" s="18">
        <v>2</v>
      </c>
      <c r="I59" s="18">
        <f t="shared" si="8"/>
        <v>1.1000000000000001</v>
      </c>
      <c r="J59" s="18">
        <v>0</v>
      </c>
      <c r="K59" s="18">
        <v>7.0000000000000007E-2</v>
      </c>
      <c r="L59" s="18">
        <v>675</v>
      </c>
      <c r="M59" s="59">
        <f t="shared" si="9"/>
        <v>47.250000000000007</v>
      </c>
    </row>
    <row r="60" spans="1:22" ht="15.75" customHeight="1">
      <c r="A60" s="2">
        <v>1</v>
      </c>
      <c r="C60" s="18" t="s">
        <v>15</v>
      </c>
      <c r="D60" s="18" t="s">
        <v>16</v>
      </c>
      <c r="E60" s="18">
        <v>2.4</v>
      </c>
      <c r="F60" s="18" t="s">
        <v>192</v>
      </c>
      <c r="G60" s="18">
        <v>0.55000000000000004</v>
      </c>
      <c r="H60" s="18">
        <v>2</v>
      </c>
      <c r="I60" s="18">
        <f t="shared" si="8"/>
        <v>1.1000000000000001</v>
      </c>
      <c r="J60" s="18">
        <v>0</v>
      </c>
      <c r="K60" s="18">
        <v>0.106</v>
      </c>
      <c r="L60" s="18">
        <v>675</v>
      </c>
      <c r="M60" s="59">
        <f t="shared" si="9"/>
        <v>71.55</v>
      </c>
    </row>
    <row r="61" spans="1:22" ht="15.75" customHeight="1">
      <c r="A61" s="2">
        <v>1</v>
      </c>
      <c r="C61" s="18" t="s">
        <v>15</v>
      </c>
      <c r="D61" s="18" t="s">
        <v>16</v>
      </c>
      <c r="E61" s="18">
        <v>1.3</v>
      </c>
      <c r="F61" s="18" t="s">
        <v>192</v>
      </c>
      <c r="G61" s="18">
        <v>0.55000000000000004</v>
      </c>
      <c r="H61" s="18">
        <v>8</v>
      </c>
      <c r="I61" s="18">
        <f t="shared" si="8"/>
        <v>4.4000000000000004</v>
      </c>
      <c r="J61" s="18">
        <v>0</v>
      </c>
      <c r="K61" s="18">
        <v>7.2999999999999995E-2</v>
      </c>
      <c r="L61" s="18">
        <v>565</v>
      </c>
      <c r="M61" s="59">
        <f t="shared" si="9"/>
        <v>41.244999999999997</v>
      </c>
    </row>
    <row r="62" spans="1:22" ht="15.75" customHeight="1">
      <c r="A62" s="2">
        <v>1</v>
      </c>
      <c r="C62" s="18" t="s">
        <v>15</v>
      </c>
      <c r="D62" s="18" t="s">
        <v>16</v>
      </c>
      <c r="E62" s="18">
        <v>1.4</v>
      </c>
      <c r="F62" s="18" t="s">
        <v>192</v>
      </c>
      <c r="G62" s="18">
        <v>0.55000000000000004</v>
      </c>
      <c r="H62" s="18">
        <v>2</v>
      </c>
      <c r="I62" s="18">
        <f t="shared" si="8"/>
        <v>1.1000000000000001</v>
      </c>
      <c r="J62" s="18">
        <v>0</v>
      </c>
      <c r="K62" s="18">
        <v>2.1999999999999999E-2</v>
      </c>
      <c r="L62" s="18">
        <v>565</v>
      </c>
      <c r="M62" s="59">
        <f t="shared" si="9"/>
        <v>12.43</v>
      </c>
    </row>
    <row r="63" spans="1:22" ht="15.75" customHeight="1" thickBot="1">
      <c r="A63" s="2">
        <v>1</v>
      </c>
      <c r="C63" s="19" t="s">
        <v>17</v>
      </c>
      <c r="D63" s="19"/>
      <c r="E63" s="19"/>
      <c r="F63" s="19"/>
      <c r="G63" s="19"/>
      <c r="H63" s="19">
        <f>SUM(H57:H62)</f>
        <v>18</v>
      </c>
      <c r="I63" s="19">
        <f>SUM(I57:I62)</f>
        <v>9.9</v>
      </c>
      <c r="J63" s="19">
        <f>SUM(J57:J62)</f>
        <v>0</v>
      </c>
      <c r="K63" s="19">
        <f>SUM(K57:K62)</f>
        <v>0.36500000000000005</v>
      </c>
      <c r="L63" s="19"/>
      <c r="M63" s="20">
        <f>SUM(M57:M62)</f>
        <v>231.745</v>
      </c>
    </row>
    <row r="64" spans="1:22" ht="15.75" customHeight="1" thickBot="1">
      <c r="A64" s="2">
        <v>1</v>
      </c>
      <c r="B64" s="9">
        <f>+B55+1</f>
        <v>7</v>
      </c>
      <c r="C64" s="10" t="s">
        <v>120</v>
      </c>
      <c r="D64" s="10" t="s">
        <v>18</v>
      </c>
      <c r="E64" s="10"/>
      <c r="F64" s="11" t="s">
        <v>13</v>
      </c>
      <c r="G64" s="10" t="s">
        <v>14</v>
      </c>
      <c r="H64" s="12">
        <v>2.1179999999999999</v>
      </c>
      <c r="I64" s="53">
        <f>ROUND(1924.15*1.035/31.1*0.756*1.12,2)</f>
        <v>54.22</v>
      </c>
      <c r="J64" s="54">
        <f>I64*H64</f>
        <v>114.83796</v>
      </c>
      <c r="K64" s="55">
        <f>+H64*20+5+1</f>
        <v>48.36</v>
      </c>
      <c r="L64" s="56">
        <f>M72</f>
        <v>146.33500000000001</v>
      </c>
      <c r="M64" s="53">
        <f>I72</f>
        <v>9.9</v>
      </c>
      <c r="N64" s="57">
        <v>0</v>
      </c>
      <c r="O64" s="58">
        <f>SUM(J64:N64)</f>
        <v>319.43295999999998</v>
      </c>
      <c r="P64" s="10">
        <v>1</v>
      </c>
      <c r="Q64" s="22">
        <f>ROUND(O64/0.85,0)</f>
        <v>376</v>
      </c>
      <c r="R64" s="13">
        <f>Q64*P64</f>
        <v>376</v>
      </c>
    </row>
    <row r="65" spans="1:22" s="5" customFormat="1" ht="21" customHeight="1">
      <c r="A65" s="2">
        <v>1</v>
      </c>
      <c r="B65" s="15" t="s">
        <v>0</v>
      </c>
      <c r="C65" s="7" t="s">
        <v>1</v>
      </c>
      <c r="D65" s="7" t="s">
        <v>11</v>
      </c>
      <c r="E65" s="8" t="s">
        <v>2</v>
      </c>
      <c r="F65" s="7" t="s">
        <v>3</v>
      </c>
      <c r="G65" s="8" t="s">
        <v>4</v>
      </c>
      <c r="H65" s="7" t="s">
        <v>5</v>
      </c>
      <c r="I65" s="8" t="s">
        <v>6</v>
      </c>
      <c r="J65" s="8" t="s">
        <v>10</v>
      </c>
      <c r="K65" s="7" t="s">
        <v>7</v>
      </c>
      <c r="L65" s="8" t="s">
        <v>8</v>
      </c>
      <c r="M65" s="8" t="s">
        <v>9</v>
      </c>
      <c r="N65" s="16"/>
      <c r="O65" s="16"/>
      <c r="P65" s="16"/>
      <c r="Q65" s="16"/>
      <c r="R65" s="17"/>
      <c r="S65" s="17"/>
      <c r="T65" s="17"/>
      <c r="U65" s="17"/>
      <c r="V65" s="17"/>
    </row>
    <row r="66" spans="1:22" ht="15.75" customHeight="1">
      <c r="A66" s="2">
        <v>1</v>
      </c>
      <c r="C66" s="18" t="s">
        <v>15</v>
      </c>
      <c r="D66" s="18" t="s">
        <v>16</v>
      </c>
      <c r="E66" s="18">
        <v>1.3</v>
      </c>
      <c r="F66" s="18" t="s">
        <v>192</v>
      </c>
      <c r="G66" s="18">
        <v>0.55000000000000004</v>
      </c>
      <c r="H66" s="18">
        <v>8</v>
      </c>
      <c r="I66" s="18">
        <f t="shared" ref="I66:I67" si="10">+H66*G66</f>
        <v>4.4000000000000004</v>
      </c>
      <c r="J66" s="18">
        <v>0</v>
      </c>
      <c r="K66" s="18">
        <v>6.9000000000000006E-2</v>
      </c>
      <c r="L66" s="18">
        <v>565</v>
      </c>
      <c r="M66" s="59">
        <f t="shared" ref="M66:M67" si="11">+L66*K66</f>
        <v>38.985000000000007</v>
      </c>
    </row>
    <row r="67" spans="1:22" ht="15.75" customHeight="1">
      <c r="A67" s="2">
        <v>1</v>
      </c>
      <c r="C67" s="18" t="s">
        <v>15</v>
      </c>
      <c r="D67" s="18" t="s">
        <v>16</v>
      </c>
      <c r="E67" s="18">
        <v>1.7</v>
      </c>
      <c r="F67" s="18" t="s">
        <v>192</v>
      </c>
      <c r="G67" s="18">
        <v>0.55000000000000004</v>
      </c>
      <c r="H67" s="18">
        <v>10</v>
      </c>
      <c r="I67" s="18">
        <f t="shared" si="10"/>
        <v>5.5</v>
      </c>
      <c r="J67" s="18">
        <v>0</v>
      </c>
      <c r="K67" s="18">
        <v>0.19</v>
      </c>
      <c r="L67" s="18">
        <v>565</v>
      </c>
      <c r="M67" s="59">
        <f t="shared" si="11"/>
        <v>107.35</v>
      </c>
    </row>
    <row r="68" spans="1:22" ht="15.75" customHeight="1">
      <c r="A68" s="2">
        <v>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22" ht="15.75" customHeight="1">
      <c r="A69" s="2">
        <v>1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22" ht="15.75" customHeight="1">
      <c r="A70" s="2">
        <v>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22" ht="15.75" customHeight="1">
      <c r="A71" s="2">
        <v>1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22" ht="15.75" customHeight="1" thickBot="1">
      <c r="A72" s="2">
        <v>1</v>
      </c>
      <c r="C72" s="19" t="s">
        <v>17</v>
      </c>
      <c r="D72" s="19"/>
      <c r="E72" s="19"/>
      <c r="F72" s="19"/>
      <c r="G72" s="19"/>
      <c r="H72" s="19">
        <f>SUM(H66:H71)</f>
        <v>18</v>
      </c>
      <c r="I72" s="19">
        <f>SUM(I66:I71)</f>
        <v>9.9</v>
      </c>
      <c r="J72" s="19">
        <f>SUM(J66:J71)</f>
        <v>0</v>
      </c>
      <c r="K72" s="19">
        <f>SUM(K66:K71)</f>
        <v>0.25900000000000001</v>
      </c>
      <c r="L72" s="19"/>
      <c r="M72" s="20">
        <f>SUM(M66:M71)</f>
        <v>146.33500000000001</v>
      </c>
    </row>
    <row r="73" spans="1:22" ht="15.75" customHeight="1" thickBot="1">
      <c r="A73" s="2">
        <v>1</v>
      </c>
      <c r="B73" s="9">
        <f>+B64+1</f>
        <v>8</v>
      </c>
      <c r="C73" s="10" t="s">
        <v>121</v>
      </c>
      <c r="D73" s="10" t="s">
        <v>20</v>
      </c>
      <c r="E73" s="10"/>
      <c r="F73" s="11" t="s">
        <v>13</v>
      </c>
      <c r="G73" s="10" t="s">
        <v>14</v>
      </c>
      <c r="H73" s="12">
        <v>7.0679999999999996</v>
      </c>
      <c r="I73" s="53">
        <f>ROUND(1924.15*1.035/31.1*0.756*1.12,2)</f>
        <v>54.22</v>
      </c>
      <c r="J73" s="54">
        <f>I73*H73</f>
        <v>383.22695999999996</v>
      </c>
      <c r="K73" s="55">
        <f>+H73*20+8+1</f>
        <v>150.35999999999999</v>
      </c>
      <c r="L73" s="56">
        <f>M81</f>
        <v>689.94999999999993</v>
      </c>
      <c r="M73" s="53">
        <f>I81</f>
        <v>33.549999999999997</v>
      </c>
      <c r="N73" s="57">
        <v>0</v>
      </c>
      <c r="O73" s="58">
        <f>SUM(J73:N73)</f>
        <v>1257.0869599999999</v>
      </c>
      <c r="P73" s="10">
        <v>1</v>
      </c>
      <c r="Q73" s="22">
        <f>ROUND(O73/0.85,0)</f>
        <v>1479</v>
      </c>
      <c r="R73" s="13">
        <f>Q73*P73</f>
        <v>1479</v>
      </c>
    </row>
    <row r="74" spans="1:22" s="5" customFormat="1" ht="21" customHeight="1">
      <c r="A74" s="2">
        <v>1</v>
      </c>
      <c r="B74" s="15" t="s">
        <v>0</v>
      </c>
      <c r="C74" s="7" t="s">
        <v>1</v>
      </c>
      <c r="D74" s="7" t="s">
        <v>11</v>
      </c>
      <c r="E74" s="8" t="s">
        <v>2</v>
      </c>
      <c r="F74" s="7" t="s">
        <v>3</v>
      </c>
      <c r="G74" s="8" t="s">
        <v>4</v>
      </c>
      <c r="H74" s="7" t="s">
        <v>5</v>
      </c>
      <c r="I74" s="8" t="s">
        <v>6</v>
      </c>
      <c r="J74" s="8" t="s">
        <v>10</v>
      </c>
      <c r="K74" s="7" t="s">
        <v>7</v>
      </c>
      <c r="L74" s="8" t="s">
        <v>8</v>
      </c>
      <c r="M74" s="8" t="s">
        <v>9</v>
      </c>
      <c r="N74" s="16"/>
      <c r="O74" s="16"/>
      <c r="P74" s="16"/>
      <c r="Q74" s="16"/>
      <c r="R74" s="17"/>
      <c r="S74" s="17"/>
      <c r="T74" s="17"/>
      <c r="U74" s="17"/>
      <c r="V74" s="17"/>
    </row>
    <row r="75" spans="1:22" ht="15.75" customHeight="1">
      <c r="A75" s="2">
        <v>1</v>
      </c>
      <c r="C75" s="18" t="s">
        <v>15</v>
      </c>
      <c r="D75" s="18" t="s">
        <v>16</v>
      </c>
      <c r="E75" s="18">
        <v>1.25</v>
      </c>
      <c r="F75" s="18" t="s">
        <v>192</v>
      </c>
      <c r="G75" s="18">
        <v>0.55000000000000004</v>
      </c>
      <c r="H75" s="18">
        <v>30</v>
      </c>
      <c r="I75" s="18">
        <f t="shared" ref="I75:I76" si="12">+H75*G75</f>
        <v>16.5</v>
      </c>
      <c r="J75" s="18">
        <v>0</v>
      </c>
      <c r="K75" s="18">
        <v>0.22</v>
      </c>
      <c r="L75" s="18">
        <v>565</v>
      </c>
      <c r="M75" s="59">
        <f t="shared" ref="M75:M76" si="13">+L75*K75</f>
        <v>124.3</v>
      </c>
    </row>
    <row r="76" spans="1:22" ht="15.75" customHeight="1">
      <c r="A76" s="2">
        <v>1</v>
      </c>
      <c r="C76" s="18" t="s">
        <v>15</v>
      </c>
      <c r="D76" s="18" t="s">
        <v>16</v>
      </c>
      <c r="E76" s="18">
        <v>1.9</v>
      </c>
      <c r="F76" s="18" t="s">
        <v>192</v>
      </c>
      <c r="G76" s="18">
        <v>0.55000000000000004</v>
      </c>
      <c r="H76" s="18">
        <v>31</v>
      </c>
      <c r="I76" s="18">
        <f t="shared" si="12"/>
        <v>17.05</v>
      </c>
      <c r="J76" s="18">
        <v>0</v>
      </c>
      <c r="K76" s="18">
        <v>0.83799999999999997</v>
      </c>
      <c r="L76" s="18">
        <v>675</v>
      </c>
      <c r="M76" s="59">
        <f t="shared" si="13"/>
        <v>565.65</v>
      </c>
    </row>
    <row r="77" spans="1:22" ht="15.75" customHeight="1">
      <c r="A77" s="2">
        <v>1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22" ht="15.75" customHeight="1">
      <c r="A78" s="2">
        <v>1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22" ht="15.75" customHeight="1">
      <c r="A79" s="2">
        <v>1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22" ht="15.75" customHeight="1">
      <c r="A80" s="2">
        <v>1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22" ht="15.75" customHeight="1" thickBot="1">
      <c r="A81" s="2">
        <v>1</v>
      </c>
      <c r="C81" s="19" t="s">
        <v>17</v>
      </c>
      <c r="D81" s="19"/>
      <c r="E81" s="19"/>
      <c r="F81" s="19"/>
      <c r="G81" s="19"/>
      <c r="H81" s="19">
        <f>SUM(H75:H80)</f>
        <v>61</v>
      </c>
      <c r="I81" s="19">
        <f>SUM(I75:I80)</f>
        <v>33.549999999999997</v>
      </c>
      <c r="J81" s="19">
        <f>SUM(J75:J80)</f>
        <v>0</v>
      </c>
      <c r="K81" s="19">
        <f>SUM(K75:K80)</f>
        <v>1.0580000000000001</v>
      </c>
      <c r="L81" s="19"/>
      <c r="M81" s="20">
        <f>SUM(M75:M80)</f>
        <v>689.94999999999993</v>
      </c>
    </row>
    <row r="82" spans="1:22" ht="15.75" customHeight="1" thickBot="1">
      <c r="A82" s="2">
        <v>1</v>
      </c>
      <c r="B82" s="9">
        <f>+B73+1</f>
        <v>9</v>
      </c>
      <c r="C82" s="10" t="s">
        <v>122</v>
      </c>
      <c r="D82" s="10" t="s">
        <v>12</v>
      </c>
      <c r="E82" s="10"/>
      <c r="F82" s="11" t="s">
        <v>13</v>
      </c>
      <c r="G82" s="10" t="s">
        <v>14</v>
      </c>
      <c r="H82" s="12">
        <v>16.756</v>
      </c>
      <c r="I82" s="53">
        <f>ROUND(1924.15*1.035/31.1*0.756*1.12,2)</f>
        <v>54.22</v>
      </c>
      <c r="J82" s="54">
        <f>I82*H82</f>
        <v>908.51031999999998</v>
      </c>
      <c r="K82" s="55">
        <f>+H82*20+10+1</f>
        <v>346.12</v>
      </c>
      <c r="L82" s="56">
        <f>M90</f>
        <v>716.98500000000001</v>
      </c>
      <c r="M82" s="53">
        <f>I90</f>
        <v>39.6</v>
      </c>
      <c r="N82" s="57">
        <v>0</v>
      </c>
      <c r="O82" s="58">
        <f>SUM(J82:N82)</f>
        <v>2011.2153199999998</v>
      </c>
      <c r="P82" s="10">
        <v>1</v>
      </c>
      <c r="Q82" s="22">
        <f>ROUND(O82/0.85,0)</f>
        <v>2366</v>
      </c>
      <c r="R82" s="13">
        <f>Q82*P82</f>
        <v>2366</v>
      </c>
    </row>
    <row r="83" spans="1:22" s="5" customFormat="1" ht="21" customHeight="1">
      <c r="A83" s="2">
        <v>1</v>
      </c>
      <c r="B83" s="15" t="s">
        <v>0</v>
      </c>
      <c r="C83" s="7" t="s">
        <v>1</v>
      </c>
      <c r="D83" s="7" t="s">
        <v>11</v>
      </c>
      <c r="E83" s="8" t="s">
        <v>2</v>
      </c>
      <c r="F83" s="7" t="s">
        <v>3</v>
      </c>
      <c r="G83" s="8" t="s">
        <v>4</v>
      </c>
      <c r="H83" s="7" t="s">
        <v>5</v>
      </c>
      <c r="I83" s="8" t="s">
        <v>6</v>
      </c>
      <c r="J83" s="8" t="s">
        <v>10</v>
      </c>
      <c r="K83" s="7" t="s">
        <v>7</v>
      </c>
      <c r="L83" s="8" t="s">
        <v>8</v>
      </c>
      <c r="M83" s="8" t="s">
        <v>9</v>
      </c>
      <c r="N83" s="16"/>
      <c r="O83" s="16"/>
      <c r="P83" s="16"/>
      <c r="Q83" s="16"/>
      <c r="R83" s="17"/>
      <c r="S83" s="17"/>
      <c r="T83" s="17"/>
      <c r="U83" s="17"/>
      <c r="V83" s="17"/>
    </row>
    <row r="84" spans="1:22" ht="15.75" customHeight="1">
      <c r="A84" s="2">
        <v>1</v>
      </c>
      <c r="C84" s="18" t="s">
        <v>15</v>
      </c>
      <c r="D84" s="18" t="s">
        <v>16</v>
      </c>
      <c r="E84" s="18">
        <v>1.6</v>
      </c>
      <c r="F84" s="18" t="s">
        <v>192</v>
      </c>
      <c r="G84" s="18">
        <v>0.55000000000000004</v>
      </c>
      <c r="H84" s="18">
        <v>48</v>
      </c>
      <c r="I84" s="18">
        <f t="shared" ref="I84:I85" si="14">+H84*G84</f>
        <v>26.400000000000002</v>
      </c>
      <c r="J84" s="18">
        <v>0</v>
      </c>
      <c r="K84" s="18">
        <v>0.79300000000000004</v>
      </c>
      <c r="L84" s="18">
        <v>565</v>
      </c>
      <c r="M84" s="59">
        <f t="shared" ref="M84:M85" si="15">+L84*K84</f>
        <v>448.04500000000002</v>
      </c>
    </row>
    <row r="85" spans="1:22" ht="15.75" customHeight="1">
      <c r="A85" s="2">
        <v>1</v>
      </c>
      <c r="C85" s="18" t="s">
        <v>15</v>
      </c>
      <c r="D85" s="18" t="s">
        <v>16</v>
      </c>
      <c r="E85" s="18">
        <v>1.7</v>
      </c>
      <c r="F85" s="18" t="s">
        <v>193</v>
      </c>
      <c r="G85" s="18">
        <v>0.55000000000000004</v>
      </c>
      <c r="H85" s="18">
        <v>24</v>
      </c>
      <c r="I85" s="18">
        <f t="shared" si="14"/>
        <v>13.200000000000001</v>
      </c>
      <c r="J85" s="18">
        <v>0</v>
      </c>
      <c r="K85" s="18">
        <v>0.47599999999999998</v>
      </c>
      <c r="L85" s="18">
        <v>565</v>
      </c>
      <c r="M85" s="59">
        <f t="shared" si="15"/>
        <v>268.94</v>
      </c>
    </row>
    <row r="86" spans="1:22" ht="15.75" customHeight="1">
      <c r="A86" s="2">
        <v>1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22" ht="15.75" customHeight="1">
      <c r="A87" s="2">
        <v>1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22" ht="15.75" customHeight="1">
      <c r="A88" s="2">
        <v>1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22" ht="15.75" customHeight="1">
      <c r="A89" s="2">
        <v>1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22" ht="15.75" customHeight="1" thickBot="1">
      <c r="A90" s="2">
        <v>1</v>
      </c>
      <c r="C90" s="19" t="s">
        <v>17</v>
      </c>
      <c r="D90" s="19"/>
      <c r="E90" s="19"/>
      <c r="F90" s="19"/>
      <c r="G90" s="19"/>
      <c r="H90" s="19">
        <f>SUM(H84:H89)</f>
        <v>72</v>
      </c>
      <c r="I90" s="19">
        <f>SUM(I84:I89)</f>
        <v>39.6</v>
      </c>
      <c r="J90" s="19">
        <f>SUM(J84:J89)</f>
        <v>0</v>
      </c>
      <c r="K90" s="19">
        <f>SUM(K84:K89)</f>
        <v>1.2690000000000001</v>
      </c>
      <c r="L90" s="19"/>
      <c r="M90" s="20">
        <f>SUM(M84:M89)</f>
        <v>716.98500000000001</v>
      </c>
    </row>
    <row r="91" spans="1:22" ht="15.75" customHeight="1" thickBot="1">
      <c r="A91" s="2">
        <v>1</v>
      </c>
      <c r="B91" s="9">
        <f>+B82+1</f>
        <v>10</v>
      </c>
      <c r="C91" s="10" t="s">
        <v>22</v>
      </c>
      <c r="D91" s="10" t="s">
        <v>18</v>
      </c>
      <c r="E91" s="10"/>
      <c r="F91" s="11" t="s">
        <v>21</v>
      </c>
      <c r="G91" s="10" t="s">
        <v>14</v>
      </c>
      <c r="H91" s="12">
        <v>3.4</v>
      </c>
      <c r="I91" s="53">
        <f>ROUND(1924.15*1.035/31.1*0.756*1.12,2)</f>
        <v>54.22</v>
      </c>
      <c r="J91" s="54">
        <f>I91*H91</f>
        <v>184.34799999999998</v>
      </c>
      <c r="K91" s="55">
        <f>+H91*20+5+1</f>
        <v>74</v>
      </c>
      <c r="L91" s="56">
        <f>M99</f>
        <v>170.06500000000003</v>
      </c>
      <c r="M91" s="53">
        <f>I99</f>
        <v>12.1</v>
      </c>
      <c r="N91" s="57">
        <v>0</v>
      </c>
      <c r="O91" s="58">
        <f>SUM(J91:N91)</f>
        <v>440.51300000000003</v>
      </c>
      <c r="P91" s="10">
        <v>1</v>
      </c>
      <c r="Q91" s="22">
        <f>ROUND(O91/0.85,0)</f>
        <v>518</v>
      </c>
      <c r="R91" s="13">
        <f>Q91*P91</f>
        <v>518</v>
      </c>
    </row>
    <row r="92" spans="1:22" s="5" customFormat="1" ht="21" customHeight="1">
      <c r="A92" s="2">
        <v>1</v>
      </c>
      <c r="B92" s="15" t="s">
        <v>0</v>
      </c>
      <c r="C92" s="7" t="s">
        <v>1</v>
      </c>
      <c r="D92" s="7" t="s">
        <v>11</v>
      </c>
      <c r="E92" s="8" t="s">
        <v>2</v>
      </c>
      <c r="F92" s="7" t="s">
        <v>3</v>
      </c>
      <c r="G92" s="8" t="s">
        <v>4</v>
      </c>
      <c r="H92" s="7" t="s">
        <v>5</v>
      </c>
      <c r="I92" s="8" t="s">
        <v>6</v>
      </c>
      <c r="J92" s="8" t="s">
        <v>10</v>
      </c>
      <c r="K92" s="7" t="s">
        <v>7</v>
      </c>
      <c r="L92" s="8" t="s">
        <v>8</v>
      </c>
      <c r="M92" s="8" t="s">
        <v>9</v>
      </c>
      <c r="N92" s="16"/>
      <c r="O92" s="16"/>
      <c r="P92" s="16"/>
      <c r="Q92" s="16"/>
      <c r="R92" s="17"/>
      <c r="S92" s="17"/>
      <c r="T92" s="17"/>
      <c r="U92" s="17"/>
      <c r="V92" s="17"/>
    </row>
    <row r="93" spans="1:22" ht="15.75" customHeight="1">
      <c r="A93" s="2">
        <v>1</v>
      </c>
      <c r="C93" s="18" t="s">
        <v>15</v>
      </c>
      <c r="D93" s="18" t="s">
        <v>16</v>
      </c>
      <c r="E93" s="18">
        <v>1.5</v>
      </c>
      <c r="F93" s="18" t="s">
        <v>193</v>
      </c>
      <c r="G93" s="18">
        <v>0.55000000000000004</v>
      </c>
      <c r="H93" s="18">
        <v>20</v>
      </c>
      <c r="I93" s="18">
        <f t="shared" ref="I93:I94" si="16">+H93*G93</f>
        <v>11</v>
      </c>
      <c r="J93" s="18">
        <v>0</v>
      </c>
      <c r="K93" s="18">
        <v>0.26900000000000002</v>
      </c>
      <c r="L93" s="18">
        <v>565</v>
      </c>
      <c r="M93" s="59">
        <f t="shared" ref="M93:M94" si="17">+L93*K93</f>
        <v>151.98500000000001</v>
      </c>
    </row>
    <row r="94" spans="1:22" ht="15.75" customHeight="1">
      <c r="A94" s="2">
        <v>1</v>
      </c>
      <c r="C94" s="18" t="s">
        <v>15</v>
      </c>
      <c r="D94" s="18" t="s">
        <v>16</v>
      </c>
      <c r="E94" s="18">
        <v>1.6</v>
      </c>
      <c r="F94" s="18" t="s">
        <v>193</v>
      </c>
      <c r="G94" s="18">
        <v>0.55000000000000004</v>
      </c>
      <c r="H94" s="18">
        <v>2</v>
      </c>
      <c r="I94" s="18">
        <f t="shared" si="16"/>
        <v>1.1000000000000001</v>
      </c>
      <c r="J94" s="18">
        <v>0</v>
      </c>
      <c r="K94" s="18">
        <v>3.2000000000000001E-2</v>
      </c>
      <c r="L94" s="18">
        <v>565</v>
      </c>
      <c r="M94" s="59">
        <f t="shared" si="17"/>
        <v>18.080000000000002</v>
      </c>
    </row>
    <row r="95" spans="1:22" ht="15.75" customHeight="1">
      <c r="A95" s="2">
        <v>1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22" ht="15.75" customHeight="1">
      <c r="A96" s="2">
        <v>1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22" ht="15.75" customHeight="1">
      <c r="A97" s="2">
        <v>1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22" ht="15.75" customHeight="1">
      <c r="A98" s="2">
        <v>1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22" ht="15.75" customHeight="1" thickBot="1">
      <c r="A99" s="2">
        <v>1</v>
      </c>
      <c r="C99" s="19" t="s">
        <v>17</v>
      </c>
      <c r="D99" s="19"/>
      <c r="E99" s="19"/>
      <c r="F99" s="19"/>
      <c r="G99" s="19"/>
      <c r="H99" s="19">
        <f>SUM(H93:H98)</f>
        <v>22</v>
      </c>
      <c r="I99" s="19">
        <f>SUM(I93:I98)</f>
        <v>12.1</v>
      </c>
      <c r="J99" s="19">
        <f>SUM(J93:J98)</f>
        <v>0</v>
      </c>
      <c r="K99" s="19">
        <f>SUM(K93:K98)</f>
        <v>0.30100000000000005</v>
      </c>
      <c r="L99" s="19"/>
      <c r="M99" s="20">
        <f>SUM(M93:M98)</f>
        <v>170.06500000000003</v>
      </c>
    </row>
    <row r="100" spans="1:22" ht="15.75" customHeight="1" thickBot="1">
      <c r="A100" s="2">
        <v>1</v>
      </c>
      <c r="B100" s="9">
        <f>+B91+1</f>
        <v>11</v>
      </c>
      <c r="C100" s="10" t="s">
        <v>123</v>
      </c>
      <c r="D100" s="10" t="s">
        <v>12</v>
      </c>
      <c r="E100" s="10"/>
      <c r="F100" s="11" t="s">
        <v>13</v>
      </c>
      <c r="G100" s="10" t="s">
        <v>14</v>
      </c>
      <c r="H100" s="12">
        <v>12.265000000000001</v>
      </c>
      <c r="I100" s="53">
        <f>ROUND(1924.15*1.035/31.1*0.756*1.12,2)</f>
        <v>54.22</v>
      </c>
      <c r="J100" s="54">
        <f>I100*H100</f>
        <v>665.00829999999996</v>
      </c>
      <c r="K100" s="55">
        <f>+H100*20+10+1</f>
        <v>256.3</v>
      </c>
      <c r="L100" s="56">
        <f>M108</f>
        <v>561.43500000000006</v>
      </c>
      <c r="M100" s="53">
        <f>I108</f>
        <v>46.75</v>
      </c>
      <c r="N100" s="57">
        <v>0</v>
      </c>
      <c r="O100" s="58">
        <f>SUM(J100:N100)</f>
        <v>1529.4933000000001</v>
      </c>
      <c r="P100" s="10">
        <v>1</v>
      </c>
      <c r="Q100" s="22">
        <f>ROUND(O100/0.85,0)</f>
        <v>1799</v>
      </c>
      <c r="R100" s="13">
        <f>Q100*P100</f>
        <v>1799</v>
      </c>
    </row>
    <row r="101" spans="1:22" s="5" customFormat="1" ht="21" customHeight="1">
      <c r="A101" s="2">
        <v>1</v>
      </c>
      <c r="B101" s="15" t="s">
        <v>0</v>
      </c>
      <c r="C101" s="7" t="s">
        <v>1</v>
      </c>
      <c r="D101" s="7" t="s">
        <v>11</v>
      </c>
      <c r="E101" s="8" t="s">
        <v>2</v>
      </c>
      <c r="F101" s="7" t="s">
        <v>3</v>
      </c>
      <c r="G101" s="8" t="s">
        <v>4</v>
      </c>
      <c r="H101" s="7" t="s">
        <v>5</v>
      </c>
      <c r="I101" s="8" t="s">
        <v>6</v>
      </c>
      <c r="J101" s="8" t="s">
        <v>10</v>
      </c>
      <c r="K101" s="7" t="s">
        <v>7</v>
      </c>
      <c r="L101" s="8" t="s">
        <v>8</v>
      </c>
      <c r="M101" s="8" t="s">
        <v>9</v>
      </c>
      <c r="N101" s="16"/>
      <c r="O101" s="16"/>
      <c r="P101" s="16"/>
      <c r="Q101" s="16"/>
      <c r="R101" s="17"/>
      <c r="S101" s="17"/>
      <c r="T101" s="17"/>
      <c r="U101" s="17"/>
      <c r="V101" s="17"/>
    </row>
    <row r="102" spans="1:22" ht="15.75" customHeight="1">
      <c r="A102" s="2">
        <v>1</v>
      </c>
      <c r="C102" s="18" t="s">
        <v>15</v>
      </c>
      <c r="D102" s="18" t="s">
        <v>16</v>
      </c>
      <c r="E102" s="18">
        <v>1.35</v>
      </c>
      <c r="F102" s="18" t="s">
        <v>193</v>
      </c>
      <c r="G102" s="18">
        <v>0.55000000000000004</v>
      </c>
      <c r="H102" s="18">
        <v>64</v>
      </c>
      <c r="I102" s="18">
        <f t="shared" ref="I102:I104" si="18">+H102*G102</f>
        <v>35.200000000000003</v>
      </c>
      <c r="J102" s="18">
        <v>0</v>
      </c>
      <c r="K102" s="18">
        <v>0.66</v>
      </c>
      <c r="L102" s="18">
        <v>565</v>
      </c>
      <c r="M102" s="59">
        <f t="shared" ref="M102:M104" si="19">+L102*K102</f>
        <v>372.90000000000003</v>
      </c>
    </row>
    <row r="103" spans="1:22" ht="15.75" customHeight="1">
      <c r="A103" s="2">
        <v>1</v>
      </c>
      <c r="C103" s="18" t="s">
        <v>15</v>
      </c>
      <c r="D103" s="18" t="s">
        <v>16</v>
      </c>
      <c r="E103" s="18">
        <v>1.45</v>
      </c>
      <c r="F103" s="18" t="s">
        <v>23</v>
      </c>
      <c r="G103" s="18">
        <v>0.55000000000000004</v>
      </c>
      <c r="H103" s="18">
        <v>18</v>
      </c>
      <c r="I103" s="18">
        <f t="shared" si="18"/>
        <v>9.9</v>
      </c>
      <c r="J103" s="18">
        <v>0</v>
      </c>
      <c r="K103" s="18">
        <v>0.219</v>
      </c>
      <c r="L103" s="18">
        <v>565</v>
      </c>
      <c r="M103" s="59">
        <f t="shared" si="19"/>
        <v>123.735</v>
      </c>
    </row>
    <row r="104" spans="1:22" ht="15.75" customHeight="1">
      <c r="A104" s="2">
        <v>1</v>
      </c>
      <c r="C104" s="18" t="s">
        <v>15</v>
      </c>
      <c r="D104" s="18" t="s">
        <v>16</v>
      </c>
      <c r="E104" s="18">
        <v>2</v>
      </c>
      <c r="F104" s="18" t="s">
        <v>23</v>
      </c>
      <c r="G104" s="18">
        <v>0.55000000000000004</v>
      </c>
      <c r="H104" s="18">
        <v>3</v>
      </c>
      <c r="I104" s="18">
        <f t="shared" si="18"/>
        <v>1.6500000000000001</v>
      </c>
      <c r="J104" s="18">
        <v>0</v>
      </c>
      <c r="K104" s="18">
        <v>9.6000000000000002E-2</v>
      </c>
      <c r="L104" s="18">
        <v>675</v>
      </c>
      <c r="M104" s="59">
        <f t="shared" si="19"/>
        <v>64.8</v>
      </c>
    </row>
    <row r="105" spans="1:22" ht="15.75" customHeight="1">
      <c r="A105" s="2">
        <v>1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</row>
    <row r="106" spans="1:22" ht="15.75" customHeight="1">
      <c r="A106" s="2">
        <v>1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</row>
    <row r="107" spans="1:22" ht="15.75" customHeight="1">
      <c r="A107" s="2">
        <v>1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</row>
    <row r="108" spans="1:22" ht="15.75" customHeight="1" thickBot="1">
      <c r="A108" s="2">
        <v>1</v>
      </c>
      <c r="C108" s="19" t="s">
        <v>17</v>
      </c>
      <c r="D108" s="19"/>
      <c r="E108" s="19"/>
      <c r="F108" s="19"/>
      <c r="G108" s="19"/>
      <c r="H108" s="19">
        <f>SUM(H102:H107)</f>
        <v>85</v>
      </c>
      <c r="I108" s="19">
        <f>SUM(I102:I107)</f>
        <v>46.75</v>
      </c>
      <c r="J108" s="19">
        <f>SUM(J102:J107)</f>
        <v>0</v>
      </c>
      <c r="K108" s="19">
        <f>SUM(K102:K107)</f>
        <v>0.97499999999999998</v>
      </c>
      <c r="L108" s="19"/>
      <c r="M108" s="20">
        <f>SUM(M102:M107)</f>
        <v>561.43500000000006</v>
      </c>
    </row>
    <row r="109" spans="1:22" ht="15.75" customHeight="1" thickBot="1">
      <c r="A109" s="2">
        <v>1</v>
      </c>
      <c r="B109" s="9">
        <f>+B100+1</f>
        <v>12</v>
      </c>
      <c r="C109" s="10" t="s">
        <v>124</v>
      </c>
      <c r="D109" s="10" t="s">
        <v>18</v>
      </c>
      <c r="E109" s="10"/>
      <c r="F109" s="11" t="s">
        <v>13</v>
      </c>
      <c r="G109" s="10" t="s">
        <v>14</v>
      </c>
      <c r="H109" s="12">
        <v>1.8029999999999999</v>
      </c>
      <c r="I109" s="53">
        <f>ROUND(1924.15*1.035/31.1*0.756*1.12,2)</f>
        <v>54.22</v>
      </c>
      <c r="J109" s="54">
        <f>I109*H109</f>
        <v>97.758659999999992</v>
      </c>
      <c r="K109" s="55">
        <f>+H109*20+5+1</f>
        <v>42.06</v>
      </c>
      <c r="L109" s="56">
        <f>M117</f>
        <v>197.33500000000001</v>
      </c>
      <c r="M109" s="53">
        <f>I117</f>
        <v>15.4</v>
      </c>
      <c r="N109" s="57">
        <v>0</v>
      </c>
      <c r="O109" s="58">
        <f>SUM(J109:N109)</f>
        <v>352.55365999999998</v>
      </c>
      <c r="P109" s="10">
        <v>1</v>
      </c>
      <c r="Q109" s="22">
        <f>ROUND(O109/0.85,0)</f>
        <v>415</v>
      </c>
      <c r="R109" s="13">
        <f>Q109*P109</f>
        <v>415</v>
      </c>
    </row>
    <row r="110" spans="1:22" s="5" customFormat="1" ht="21" customHeight="1">
      <c r="A110" s="2">
        <v>1</v>
      </c>
      <c r="B110" s="15" t="s">
        <v>0</v>
      </c>
      <c r="C110" s="7" t="s">
        <v>1</v>
      </c>
      <c r="D110" s="7" t="s">
        <v>11</v>
      </c>
      <c r="E110" s="8" t="s">
        <v>2</v>
      </c>
      <c r="F110" s="7" t="s">
        <v>3</v>
      </c>
      <c r="G110" s="8" t="s">
        <v>4</v>
      </c>
      <c r="H110" s="7" t="s">
        <v>5</v>
      </c>
      <c r="I110" s="8" t="s">
        <v>6</v>
      </c>
      <c r="J110" s="8" t="s">
        <v>10</v>
      </c>
      <c r="K110" s="7" t="s">
        <v>7</v>
      </c>
      <c r="L110" s="8" t="s">
        <v>8</v>
      </c>
      <c r="M110" s="8" t="s">
        <v>9</v>
      </c>
      <c r="N110" s="16"/>
      <c r="O110" s="16"/>
      <c r="P110" s="16"/>
      <c r="Q110" s="16"/>
      <c r="R110" s="17"/>
      <c r="S110" s="17"/>
      <c r="T110" s="17"/>
      <c r="U110" s="17"/>
      <c r="V110" s="17"/>
    </row>
    <row r="111" spans="1:22" ht="15.75" customHeight="1">
      <c r="A111" s="2">
        <v>1</v>
      </c>
      <c r="C111" s="18" t="s">
        <v>15</v>
      </c>
      <c r="D111" s="18" t="s">
        <v>16</v>
      </c>
      <c r="E111" s="18">
        <v>1.3</v>
      </c>
      <c r="F111" s="18" t="s">
        <v>23</v>
      </c>
      <c r="G111" s="18">
        <v>0.55000000000000004</v>
      </c>
      <c r="H111" s="18">
        <v>14</v>
      </c>
      <c r="I111" s="18">
        <f t="shared" ref="I111:I113" si="20">+H111*G111</f>
        <v>7.7000000000000011</v>
      </c>
      <c r="J111" s="18">
        <v>0</v>
      </c>
      <c r="K111" s="18">
        <v>0.13100000000000001</v>
      </c>
      <c r="L111" s="18">
        <v>565</v>
      </c>
      <c r="M111" s="59">
        <f t="shared" ref="M111:M113" si="21">+L111*K111</f>
        <v>74.015000000000001</v>
      </c>
    </row>
    <row r="112" spans="1:22" ht="15.75" customHeight="1">
      <c r="A112" s="2">
        <v>1</v>
      </c>
      <c r="C112" s="18" t="s">
        <v>15</v>
      </c>
      <c r="D112" s="18" t="s">
        <v>16</v>
      </c>
      <c r="E112" s="18">
        <v>1.45</v>
      </c>
      <c r="F112" s="18" t="s">
        <v>192</v>
      </c>
      <c r="G112" s="18">
        <v>0.55000000000000004</v>
      </c>
      <c r="H112" s="18">
        <v>12</v>
      </c>
      <c r="I112" s="18">
        <f t="shared" si="20"/>
        <v>6.6000000000000005</v>
      </c>
      <c r="J112" s="18">
        <v>0</v>
      </c>
      <c r="K112" s="18">
        <v>0.14299999999999999</v>
      </c>
      <c r="L112" s="18">
        <v>565</v>
      </c>
      <c r="M112" s="59">
        <f t="shared" si="21"/>
        <v>80.794999999999987</v>
      </c>
    </row>
    <row r="113" spans="1:22" ht="15.75" customHeight="1">
      <c r="A113" s="2">
        <v>1</v>
      </c>
      <c r="C113" s="18" t="s">
        <v>15</v>
      </c>
      <c r="D113" s="18" t="s">
        <v>16</v>
      </c>
      <c r="E113" s="18">
        <v>2</v>
      </c>
      <c r="F113" s="18" t="s">
        <v>192</v>
      </c>
      <c r="G113" s="18">
        <v>0.55000000000000004</v>
      </c>
      <c r="H113" s="18">
        <v>2</v>
      </c>
      <c r="I113" s="18">
        <f t="shared" si="20"/>
        <v>1.1000000000000001</v>
      </c>
      <c r="J113" s="18">
        <v>0</v>
      </c>
      <c r="K113" s="18">
        <v>6.3E-2</v>
      </c>
      <c r="L113" s="18">
        <v>675</v>
      </c>
      <c r="M113" s="59">
        <f t="shared" si="21"/>
        <v>42.524999999999999</v>
      </c>
    </row>
    <row r="114" spans="1:22" ht="15.75" customHeight="1">
      <c r="A114" s="2">
        <v>1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</row>
    <row r="115" spans="1:22" ht="15.75" customHeight="1">
      <c r="A115" s="2">
        <v>1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22" ht="15.75" customHeight="1">
      <c r="A116" s="2">
        <v>1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</row>
    <row r="117" spans="1:22" ht="15.75" customHeight="1" thickBot="1">
      <c r="A117" s="2">
        <v>1</v>
      </c>
      <c r="C117" s="19" t="s">
        <v>17</v>
      </c>
      <c r="D117" s="19"/>
      <c r="E117" s="19"/>
      <c r="F117" s="19"/>
      <c r="G117" s="19"/>
      <c r="H117" s="19">
        <f>SUM(H111:H116)</f>
        <v>28</v>
      </c>
      <c r="I117" s="19">
        <f>SUM(I111:I116)</f>
        <v>15.4</v>
      </c>
      <c r="J117" s="19">
        <f>SUM(J111:J116)</f>
        <v>0</v>
      </c>
      <c r="K117" s="19">
        <f>SUM(K111:K116)</f>
        <v>0.33700000000000002</v>
      </c>
      <c r="L117" s="19"/>
      <c r="M117" s="20">
        <f>SUM(M111:M116)</f>
        <v>197.33500000000001</v>
      </c>
    </row>
    <row r="118" spans="1:22" ht="15.75" customHeight="1" thickBot="1">
      <c r="A118" s="2">
        <v>1</v>
      </c>
      <c r="B118" s="9">
        <f>+B109+1</f>
        <v>13</v>
      </c>
      <c r="C118" s="10" t="s">
        <v>125</v>
      </c>
      <c r="D118" s="10" t="s">
        <v>18</v>
      </c>
      <c r="E118" s="10"/>
      <c r="F118" s="11" t="s">
        <v>13</v>
      </c>
      <c r="G118" s="10" t="s">
        <v>14</v>
      </c>
      <c r="H118" s="12">
        <v>2.6389999999999998</v>
      </c>
      <c r="I118" s="53">
        <f>ROUND(1924.15*1.035/31.1*0.756*1.12,2)</f>
        <v>54.22</v>
      </c>
      <c r="J118" s="54">
        <f>I118*H118</f>
        <v>143.08658</v>
      </c>
      <c r="K118" s="55">
        <f>+H118*20+5+1</f>
        <v>58.779999999999994</v>
      </c>
      <c r="L118" s="56">
        <f>M126</f>
        <v>351.52</v>
      </c>
      <c r="M118" s="53">
        <f>I126</f>
        <v>24.200000000000003</v>
      </c>
      <c r="N118" s="57">
        <v>0</v>
      </c>
      <c r="O118" s="58">
        <f>SUM(J118:N118)</f>
        <v>577.58658000000003</v>
      </c>
      <c r="P118" s="10">
        <v>1</v>
      </c>
      <c r="Q118" s="22">
        <f>ROUND(O118/0.85,0)</f>
        <v>680</v>
      </c>
      <c r="R118" s="13">
        <f>Q118*P118</f>
        <v>680</v>
      </c>
    </row>
    <row r="119" spans="1:22" s="5" customFormat="1" ht="21" customHeight="1">
      <c r="A119" s="2">
        <v>1</v>
      </c>
      <c r="B119" s="15" t="s">
        <v>0</v>
      </c>
      <c r="C119" s="7" t="s">
        <v>1</v>
      </c>
      <c r="D119" s="7" t="s">
        <v>11</v>
      </c>
      <c r="E119" s="8" t="s">
        <v>2</v>
      </c>
      <c r="F119" s="7" t="s">
        <v>3</v>
      </c>
      <c r="G119" s="8" t="s">
        <v>4</v>
      </c>
      <c r="H119" s="7" t="s">
        <v>5</v>
      </c>
      <c r="I119" s="8" t="s">
        <v>6</v>
      </c>
      <c r="J119" s="8" t="s">
        <v>10</v>
      </c>
      <c r="K119" s="7" t="s">
        <v>7</v>
      </c>
      <c r="L119" s="8" t="s">
        <v>8</v>
      </c>
      <c r="M119" s="8" t="s">
        <v>9</v>
      </c>
      <c r="N119" s="16"/>
      <c r="O119" s="16"/>
      <c r="P119" s="16"/>
      <c r="Q119" s="16"/>
      <c r="R119" s="17"/>
      <c r="S119" s="17"/>
      <c r="T119" s="17"/>
      <c r="U119" s="17"/>
      <c r="V119" s="17"/>
    </row>
    <row r="120" spans="1:22" ht="15.75" customHeight="1">
      <c r="A120" s="2">
        <v>1</v>
      </c>
      <c r="C120" s="18" t="s">
        <v>15</v>
      </c>
      <c r="D120" s="18" t="s">
        <v>16</v>
      </c>
      <c r="E120" s="18">
        <v>1.45</v>
      </c>
      <c r="F120" s="18" t="s">
        <v>192</v>
      </c>
      <c r="G120" s="18">
        <v>0.55000000000000004</v>
      </c>
      <c r="H120" s="18">
        <v>30</v>
      </c>
      <c r="I120" s="18">
        <f t="shared" ref="I120:I122" si="22">+H120*G120</f>
        <v>16.5</v>
      </c>
      <c r="J120" s="18">
        <v>0</v>
      </c>
      <c r="K120" s="18">
        <v>0.36199999999999999</v>
      </c>
      <c r="L120" s="18">
        <v>565</v>
      </c>
      <c r="M120" s="59">
        <f t="shared" ref="M120:M122" si="23">+L120*K120</f>
        <v>204.53</v>
      </c>
    </row>
    <row r="121" spans="1:22" ht="15.75" customHeight="1">
      <c r="A121" s="2">
        <v>1</v>
      </c>
      <c r="C121" s="18" t="s">
        <v>15</v>
      </c>
      <c r="D121" s="18" t="s">
        <v>16</v>
      </c>
      <c r="E121" s="18">
        <v>1.5</v>
      </c>
      <c r="F121" s="18" t="s">
        <v>192</v>
      </c>
      <c r="G121" s="18">
        <v>0.55000000000000004</v>
      </c>
      <c r="H121" s="18">
        <v>12</v>
      </c>
      <c r="I121" s="18">
        <f t="shared" si="22"/>
        <v>6.6000000000000005</v>
      </c>
      <c r="J121" s="18">
        <v>0</v>
      </c>
      <c r="K121" s="18">
        <v>0.161</v>
      </c>
      <c r="L121" s="18">
        <v>565</v>
      </c>
      <c r="M121" s="59">
        <f t="shared" si="23"/>
        <v>90.965000000000003</v>
      </c>
    </row>
    <row r="122" spans="1:22" ht="15.75" customHeight="1">
      <c r="A122" s="2">
        <v>1</v>
      </c>
      <c r="C122" s="18" t="s">
        <v>15</v>
      </c>
      <c r="D122" s="18" t="s">
        <v>16</v>
      </c>
      <c r="E122" s="18">
        <v>2.2000000000000002</v>
      </c>
      <c r="F122" s="18" t="s">
        <v>192</v>
      </c>
      <c r="G122" s="18">
        <v>0.55000000000000004</v>
      </c>
      <c r="H122" s="18">
        <v>2</v>
      </c>
      <c r="I122" s="18">
        <f t="shared" si="22"/>
        <v>1.1000000000000001</v>
      </c>
      <c r="J122" s="18">
        <v>0</v>
      </c>
      <c r="K122" s="18">
        <v>8.3000000000000004E-2</v>
      </c>
      <c r="L122" s="18">
        <v>675</v>
      </c>
      <c r="M122" s="59">
        <f t="shared" si="23"/>
        <v>56.025000000000006</v>
      </c>
    </row>
    <row r="123" spans="1:22" ht="15.75" customHeight="1">
      <c r="A123" s="2">
        <v>1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22" ht="15.75" customHeight="1">
      <c r="A124" s="2">
        <v>1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22" ht="15.75" customHeight="1">
      <c r="A125" s="2">
        <v>1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22" ht="15.75" customHeight="1" thickBot="1">
      <c r="A126" s="2">
        <v>1</v>
      </c>
      <c r="C126" s="19" t="s">
        <v>17</v>
      </c>
      <c r="D126" s="19"/>
      <c r="E126" s="19"/>
      <c r="F126" s="19"/>
      <c r="G126" s="19"/>
      <c r="H126" s="19">
        <f>SUM(H120:H125)</f>
        <v>44</v>
      </c>
      <c r="I126" s="19">
        <f>SUM(I120:I125)</f>
        <v>24.200000000000003</v>
      </c>
      <c r="J126" s="19">
        <f>SUM(J120:J125)</f>
        <v>0</v>
      </c>
      <c r="K126" s="19">
        <f>SUM(K120:K125)</f>
        <v>0.60599999999999998</v>
      </c>
      <c r="L126" s="19"/>
      <c r="M126" s="20">
        <f>SUM(M120:M125)</f>
        <v>351.52</v>
      </c>
    </row>
    <row r="127" spans="1:22" ht="15.75" customHeight="1" thickBot="1">
      <c r="A127" s="2">
        <v>1</v>
      </c>
      <c r="B127" s="9">
        <f>+B118+1</f>
        <v>14</v>
      </c>
      <c r="C127" s="10" t="s">
        <v>126</v>
      </c>
      <c r="D127" s="10" t="s">
        <v>20</v>
      </c>
      <c r="E127" s="10"/>
      <c r="F127" s="11" t="s">
        <v>13</v>
      </c>
      <c r="G127" s="10" t="s">
        <v>14</v>
      </c>
      <c r="H127" s="12">
        <v>7.343</v>
      </c>
      <c r="I127" s="53">
        <f>ROUND(1924.15*1.035/31.1*0.756*1.12,2)</f>
        <v>54.22</v>
      </c>
      <c r="J127" s="54">
        <f>I127*H127</f>
        <v>398.13745999999998</v>
      </c>
      <c r="K127" s="55">
        <f>+H127*20+8+1</f>
        <v>155.86000000000001</v>
      </c>
      <c r="L127" s="56">
        <f>M135</f>
        <v>274.02499999999998</v>
      </c>
      <c r="M127" s="53">
        <f>I135</f>
        <v>25.85</v>
      </c>
      <c r="N127" s="57">
        <v>0</v>
      </c>
      <c r="O127" s="58">
        <f>SUM(J127:N127)</f>
        <v>853.87246000000005</v>
      </c>
      <c r="P127" s="10">
        <v>1</v>
      </c>
      <c r="Q127" s="22">
        <f>ROUND(O127/0.85,0)</f>
        <v>1005</v>
      </c>
      <c r="R127" s="13">
        <f>Q127*P127</f>
        <v>1005</v>
      </c>
    </row>
    <row r="128" spans="1:22" s="5" customFormat="1" ht="21" customHeight="1">
      <c r="A128" s="2">
        <v>1</v>
      </c>
      <c r="B128" s="15" t="s">
        <v>0</v>
      </c>
      <c r="C128" s="7" t="s">
        <v>1</v>
      </c>
      <c r="D128" s="7" t="s">
        <v>11</v>
      </c>
      <c r="E128" s="8" t="s">
        <v>2</v>
      </c>
      <c r="F128" s="7" t="s">
        <v>3</v>
      </c>
      <c r="G128" s="8" t="s">
        <v>4</v>
      </c>
      <c r="H128" s="7" t="s">
        <v>5</v>
      </c>
      <c r="I128" s="8" t="s">
        <v>6</v>
      </c>
      <c r="J128" s="8" t="s">
        <v>10</v>
      </c>
      <c r="K128" s="7" t="s">
        <v>7</v>
      </c>
      <c r="L128" s="8" t="s">
        <v>8</v>
      </c>
      <c r="M128" s="8" t="s">
        <v>9</v>
      </c>
      <c r="N128" s="16"/>
      <c r="O128" s="16"/>
      <c r="P128" s="16"/>
      <c r="Q128" s="16"/>
      <c r="R128" s="17"/>
      <c r="S128" s="17"/>
      <c r="T128" s="17"/>
      <c r="U128" s="17"/>
      <c r="V128" s="17"/>
    </row>
    <row r="129" spans="1:22" ht="15.75" customHeight="1">
      <c r="A129" s="2">
        <v>1</v>
      </c>
      <c r="C129" s="18" t="s">
        <v>15</v>
      </c>
      <c r="D129" s="18" t="s">
        <v>16</v>
      </c>
      <c r="E129" s="18">
        <v>1.35</v>
      </c>
      <c r="F129" s="18" t="s">
        <v>193</v>
      </c>
      <c r="G129" s="18">
        <v>0.55000000000000004</v>
      </c>
      <c r="H129" s="18">
        <v>47</v>
      </c>
      <c r="I129" s="18">
        <f>+H129*G129</f>
        <v>25.85</v>
      </c>
      <c r="J129" s="18">
        <v>0</v>
      </c>
      <c r="K129" s="18">
        <v>0.48499999999999999</v>
      </c>
      <c r="L129" s="18">
        <v>565</v>
      </c>
      <c r="M129" s="59">
        <f>+L129*K129</f>
        <v>274.02499999999998</v>
      </c>
    </row>
    <row r="130" spans="1:22" ht="15.75" customHeight="1">
      <c r="A130" s="2">
        <v>1</v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1:22" ht="15.75" customHeight="1">
      <c r="A131" s="2">
        <v>1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1:22" ht="15.75" customHeight="1">
      <c r="A132" s="2">
        <v>1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1:22" ht="15.75" customHeight="1">
      <c r="A133" s="2">
        <v>1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22" ht="15.75" customHeight="1">
      <c r="A134" s="2">
        <v>1</v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1:22" ht="15.75" customHeight="1" thickBot="1">
      <c r="A135" s="2">
        <v>1</v>
      </c>
      <c r="C135" s="19" t="s">
        <v>17</v>
      </c>
      <c r="D135" s="19"/>
      <c r="E135" s="19"/>
      <c r="F135" s="19"/>
      <c r="G135" s="19"/>
      <c r="H135" s="19">
        <f>SUM(H129:H134)</f>
        <v>47</v>
      </c>
      <c r="I135" s="19">
        <f>SUM(I129:I134)</f>
        <v>25.85</v>
      </c>
      <c r="J135" s="19">
        <f>SUM(J129:J134)</f>
        <v>0</v>
      </c>
      <c r="K135" s="19">
        <f>SUM(K129:K134)</f>
        <v>0.48499999999999999</v>
      </c>
      <c r="L135" s="19"/>
      <c r="M135" s="20">
        <f>SUM(M129:M134)</f>
        <v>274.02499999999998</v>
      </c>
    </row>
    <row r="136" spans="1:22" ht="15.75" customHeight="1" thickBot="1">
      <c r="A136" s="2">
        <v>1</v>
      </c>
      <c r="B136" s="9">
        <f>+B127+1</f>
        <v>15</v>
      </c>
      <c r="C136" s="10" t="s">
        <v>127</v>
      </c>
      <c r="D136" s="10" t="s">
        <v>12</v>
      </c>
      <c r="E136" s="10"/>
      <c r="F136" s="11" t="s">
        <v>13</v>
      </c>
      <c r="G136" s="10" t="s">
        <v>14</v>
      </c>
      <c r="H136" s="12">
        <v>15.957000000000001</v>
      </c>
      <c r="I136" s="53">
        <f>ROUND(1924.15*1.035/31.1*0.756*1.12,2)</f>
        <v>54.22</v>
      </c>
      <c r="J136" s="54">
        <f>I136*H136</f>
        <v>865.18853999999999</v>
      </c>
      <c r="K136" s="55">
        <f>+H136*20+10+1</f>
        <v>330.14</v>
      </c>
      <c r="L136" s="56">
        <f>M144</f>
        <v>810.30499999999995</v>
      </c>
      <c r="M136" s="53">
        <f>I144</f>
        <v>52.25</v>
      </c>
      <c r="N136" s="57">
        <v>0</v>
      </c>
      <c r="O136" s="58">
        <f>SUM(J136:N136)</f>
        <v>2057.8835399999998</v>
      </c>
      <c r="P136" s="10">
        <v>1</v>
      </c>
      <c r="Q136" s="22">
        <f>ROUND(O136/0.85,0)</f>
        <v>2421</v>
      </c>
      <c r="R136" s="13">
        <f>Q136*P136</f>
        <v>2421</v>
      </c>
    </row>
    <row r="137" spans="1:22" s="5" customFormat="1" ht="21" customHeight="1">
      <c r="A137" s="2">
        <v>1</v>
      </c>
      <c r="B137" s="15" t="s">
        <v>0</v>
      </c>
      <c r="C137" s="7" t="s">
        <v>1</v>
      </c>
      <c r="D137" s="7" t="s">
        <v>11</v>
      </c>
      <c r="E137" s="8" t="s">
        <v>2</v>
      </c>
      <c r="F137" s="7" t="s">
        <v>3</v>
      </c>
      <c r="G137" s="8" t="s">
        <v>4</v>
      </c>
      <c r="H137" s="7" t="s">
        <v>5</v>
      </c>
      <c r="I137" s="8" t="s">
        <v>6</v>
      </c>
      <c r="J137" s="8" t="s">
        <v>10</v>
      </c>
      <c r="K137" s="7" t="s">
        <v>7</v>
      </c>
      <c r="L137" s="8" t="s">
        <v>8</v>
      </c>
      <c r="M137" s="8" t="s">
        <v>9</v>
      </c>
      <c r="N137" s="16"/>
      <c r="O137" s="16"/>
      <c r="P137" s="16"/>
      <c r="Q137" s="16"/>
      <c r="R137" s="17"/>
      <c r="S137" s="17"/>
      <c r="T137" s="17"/>
      <c r="U137" s="17"/>
      <c r="V137" s="17"/>
    </row>
    <row r="138" spans="1:22" ht="15.75" customHeight="1">
      <c r="A138" s="2">
        <v>1</v>
      </c>
      <c r="C138" s="18" t="s">
        <v>15</v>
      </c>
      <c r="D138" s="18" t="s">
        <v>16</v>
      </c>
      <c r="E138" s="18">
        <v>1.9</v>
      </c>
      <c r="F138" s="18" t="s">
        <v>193</v>
      </c>
      <c r="G138" s="18">
        <v>0.55000000000000004</v>
      </c>
      <c r="H138" s="18">
        <v>6</v>
      </c>
      <c r="I138" s="18">
        <f t="shared" ref="I138:I142" si="24">+H138*G138</f>
        <v>3.3000000000000003</v>
      </c>
      <c r="J138" s="18">
        <v>0</v>
      </c>
      <c r="K138" s="18">
        <v>0.16500000000000001</v>
      </c>
      <c r="L138" s="18">
        <v>675</v>
      </c>
      <c r="M138" s="59">
        <f t="shared" ref="M138:M142" si="25">+L138*K138</f>
        <v>111.375</v>
      </c>
    </row>
    <row r="139" spans="1:22" ht="15.75" customHeight="1">
      <c r="A139" s="2">
        <v>1</v>
      </c>
      <c r="C139" s="18" t="s">
        <v>15</v>
      </c>
      <c r="D139" s="18" t="s">
        <v>16</v>
      </c>
      <c r="E139" s="18">
        <v>1.4</v>
      </c>
      <c r="F139" s="18" t="s">
        <v>193</v>
      </c>
      <c r="G139" s="18">
        <v>0.55000000000000004</v>
      </c>
      <c r="H139" s="18">
        <v>74</v>
      </c>
      <c r="I139" s="18">
        <f t="shared" si="24"/>
        <v>40.700000000000003</v>
      </c>
      <c r="J139" s="18">
        <v>0</v>
      </c>
      <c r="K139" s="18">
        <v>0.82399999999999995</v>
      </c>
      <c r="L139" s="18">
        <v>565</v>
      </c>
      <c r="M139" s="59">
        <f t="shared" si="25"/>
        <v>465.56</v>
      </c>
    </row>
    <row r="140" spans="1:22" ht="15.75" customHeight="1">
      <c r="A140" s="2">
        <v>1</v>
      </c>
      <c r="C140" s="18" t="s">
        <v>15</v>
      </c>
      <c r="D140" s="18" t="s">
        <v>16</v>
      </c>
      <c r="E140" s="18">
        <v>1.7</v>
      </c>
      <c r="F140" s="18" t="s">
        <v>193</v>
      </c>
      <c r="G140" s="18">
        <v>0.55000000000000004</v>
      </c>
      <c r="H140" s="18">
        <v>10</v>
      </c>
      <c r="I140" s="18">
        <f t="shared" si="24"/>
        <v>5.5</v>
      </c>
      <c r="J140" s="18">
        <v>0</v>
      </c>
      <c r="K140" s="18">
        <v>0.19800000000000001</v>
      </c>
      <c r="L140" s="18">
        <v>565</v>
      </c>
      <c r="M140" s="59">
        <f t="shared" si="25"/>
        <v>111.87</v>
      </c>
    </row>
    <row r="141" spans="1:22" ht="15.75" customHeight="1">
      <c r="A141" s="2">
        <v>1</v>
      </c>
      <c r="C141" s="18" t="s">
        <v>15</v>
      </c>
      <c r="D141" s="18" t="s">
        <v>16</v>
      </c>
      <c r="E141" s="18">
        <v>2</v>
      </c>
      <c r="F141" s="18" t="s">
        <v>193</v>
      </c>
      <c r="G141" s="18">
        <v>0.55000000000000004</v>
      </c>
      <c r="H141" s="18">
        <v>4</v>
      </c>
      <c r="I141" s="18">
        <f t="shared" si="24"/>
        <v>2.2000000000000002</v>
      </c>
      <c r="J141" s="18">
        <v>0</v>
      </c>
      <c r="K141" s="18">
        <v>0.124</v>
      </c>
      <c r="L141" s="18">
        <v>675</v>
      </c>
      <c r="M141" s="59">
        <f t="shared" si="25"/>
        <v>83.7</v>
      </c>
    </row>
    <row r="142" spans="1:22" ht="15.75" customHeight="1">
      <c r="A142" s="2">
        <v>1</v>
      </c>
      <c r="C142" s="18" t="s">
        <v>15</v>
      </c>
      <c r="D142" s="18" t="s">
        <v>16</v>
      </c>
      <c r="E142" s="18">
        <v>2.4</v>
      </c>
      <c r="F142" s="18" t="s">
        <v>193</v>
      </c>
      <c r="G142" s="18">
        <v>0.55000000000000004</v>
      </c>
      <c r="H142" s="18">
        <v>1</v>
      </c>
      <c r="I142" s="18">
        <f t="shared" si="24"/>
        <v>0.55000000000000004</v>
      </c>
      <c r="J142" s="18">
        <v>0</v>
      </c>
      <c r="K142" s="18">
        <v>5.6000000000000001E-2</v>
      </c>
      <c r="L142" s="18">
        <v>675</v>
      </c>
      <c r="M142" s="59">
        <f t="shared" si="25"/>
        <v>37.800000000000004</v>
      </c>
    </row>
    <row r="143" spans="1:22" ht="15.75" customHeight="1">
      <c r="A143" s="2">
        <v>1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1:22" ht="15.75" customHeight="1" thickBot="1">
      <c r="A144" s="2">
        <v>1</v>
      </c>
      <c r="C144" s="19" t="s">
        <v>17</v>
      </c>
      <c r="D144" s="19"/>
      <c r="E144" s="19"/>
      <c r="F144" s="19"/>
      <c r="G144" s="19"/>
      <c r="H144" s="19">
        <f>SUM(H138:H143)</f>
        <v>95</v>
      </c>
      <c r="I144" s="19">
        <f>SUM(I138:I143)</f>
        <v>52.25</v>
      </c>
      <c r="J144" s="19">
        <f>SUM(J138:J143)</f>
        <v>0</v>
      </c>
      <c r="K144" s="19">
        <f>SUM(K138:K143)</f>
        <v>1.367</v>
      </c>
      <c r="L144" s="19"/>
      <c r="M144" s="20">
        <f>SUM(M138:M143)</f>
        <v>810.30499999999995</v>
      </c>
    </row>
    <row r="145" spans="1:22" ht="15.75" customHeight="1" thickBot="1">
      <c r="A145" s="2">
        <v>1</v>
      </c>
      <c r="B145" s="9">
        <f>+B136+1</f>
        <v>16</v>
      </c>
      <c r="C145" s="10" t="s">
        <v>24</v>
      </c>
      <c r="D145" s="10" t="s">
        <v>18</v>
      </c>
      <c r="E145" s="10"/>
      <c r="F145" s="11" t="s">
        <v>21</v>
      </c>
      <c r="G145" s="10" t="s">
        <v>14</v>
      </c>
      <c r="H145" s="12">
        <v>3.53</v>
      </c>
      <c r="I145" s="53">
        <f>ROUND(1924.15*1.035/31.1*0.756*1.12,2)</f>
        <v>54.22</v>
      </c>
      <c r="J145" s="54">
        <f>I145*H145</f>
        <v>191.39659999999998</v>
      </c>
      <c r="K145" s="55">
        <f>+H145*20+5+1</f>
        <v>76.599999999999994</v>
      </c>
      <c r="L145" s="56">
        <f>M153</f>
        <v>108.48</v>
      </c>
      <c r="M145" s="53">
        <f>I153</f>
        <v>5.5</v>
      </c>
      <c r="N145" s="57">
        <v>0</v>
      </c>
      <c r="O145" s="58">
        <f>SUM(J145:N145)</f>
        <v>381.97659999999996</v>
      </c>
      <c r="P145" s="10">
        <v>1</v>
      </c>
      <c r="Q145" s="22">
        <f>ROUND(O145/0.85,0)</f>
        <v>449</v>
      </c>
      <c r="R145" s="13">
        <f>Q145*P145</f>
        <v>449</v>
      </c>
    </row>
    <row r="146" spans="1:22" s="5" customFormat="1" ht="21" customHeight="1">
      <c r="A146" s="2">
        <v>1</v>
      </c>
      <c r="B146" s="15" t="s">
        <v>0</v>
      </c>
      <c r="C146" s="7" t="s">
        <v>1</v>
      </c>
      <c r="D146" s="7" t="s">
        <v>11</v>
      </c>
      <c r="E146" s="8" t="s">
        <v>2</v>
      </c>
      <c r="F146" s="7" t="s">
        <v>3</v>
      </c>
      <c r="G146" s="8" t="s">
        <v>4</v>
      </c>
      <c r="H146" s="7" t="s">
        <v>5</v>
      </c>
      <c r="I146" s="8" t="s">
        <v>6</v>
      </c>
      <c r="J146" s="8" t="s">
        <v>10</v>
      </c>
      <c r="K146" s="7" t="s">
        <v>7</v>
      </c>
      <c r="L146" s="8" t="s">
        <v>8</v>
      </c>
      <c r="M146" s="8" t="s">
        <v>9</v>
      </c>
      <c r="N146" s="16"/>
      <c r="O146" s="16"/>
      <c r="P146" s="16"/>
      <c r="Q146" s="16"/>
      <c r="R146" s="17"/>
      <c r="S146" s="17"/>
      <c r="T146" s="17"/>
      <c r="U146" s="17"/>
      <c r="V146" s="17"/>
    </row>
    <row r="147" spans="1:22" ht="15.75" customHeight="1">
      <c r="A147" s="2">
        <v>1</v>
      </c>
      <c r="C147" s="18" t="s">
        <v>15</v>
      </c>
      <c r="D147" s="18" t="s">
        <v>16</v>
      </c>
      <c r="E147" s="18">
        <v>1.7</v>
      </c>
      <c r="F147" s="18" t="s">
        <v>193</v>
      </c>
      <c r="G147" s="18">
        <v>0.55000000000000004</v>
      </c>
      <c r="H147" s="18">
        <v>10</v>
      </c>
      <c r="I147" s="18">
        <f>+H147*G147</f>
        <v>5.5</v>
      </c>
      <c r="J147" s="18">
        <v>0</v>
      </c>
      <c r="K147" s="18">
        <v>0.192</v>
      </c>
      <c r="L147" s="18">
        <v>565</v>
      </c>
      <c r="M147" s="59">
        <f>+L147*K147</f>
        <v>108.48</v>
      </c>
    </row>
    <row r="148" spans="1:22" ht="15.75" customHeight="1">
      <c r="A148" s="2">
        <v>1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1:22" ht="15.75" customHeight="1">
      <c r="A149" s="2">
        <v>1</v>
      </c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1:22" ht="15.75" customHeight="1">
      <c r="A150" s="2">
        <v>1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1:22" ht="15.75" customHeight="1">
      <c r="A151" s="2">
        <v>1</v>
      </c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1:22" ht="15.75" customHeight="1">
      <c r="A152" s="2">
        <v>1</v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1:22" ht="15.75" customHeight="1" thickBot="1">
      <c r="A153" s="2">
        <v>1</v>
      </c>
      <c r="C153" s="19" t="s">
        <v>17</v>
      </c>
      <c r="D153" s="19"/>
      <c r="E153" s="19"/>
      <c r="F153" s="19"/>
      <c r="G153" s="19"/>
      <c r="H153" s="19">
        <f>SUM(H147:H152)</f>
        <v>10</v>
      </c>
      <c r="I153" s="19">
        <f>SUM(I147:I152)</f>
        <v>5.5</v>
      </c>
      <c r="J153" s="19">
        <f>SUM(J147:J152)</f>
        <v>0</v>
      </c>
      <c r="K153" s="19">
        <f>SUM(K147:K152)</f>
        <v>0.192</v>
      </c>
      <c r="L153" s="19"/>
      <c r="M153" s="20">
        <f>SUM(M147:M152)</f>
        <v>108.48</v>
      </c>
    </row>
    <row r="154" spans="1:22" ht="15.75" customHeight="1" thickBot="1">
      <c r="A154" s="2">
        <v>1</v>
      </c>
      <c r="B154" s="9">
        <f>+B145+1</f>
        <v>17</v>
      </c>
      <c r="C154" s="10" t="s">
        <v>128</v>
      </c>
      <c r="D154" s="10" t="s">
        <v>12</v>
      </c>
      <c r="E154" s="10"/>
      <c r="F154" s="11" t="s">
        <v>13</v>
      </c>
      <c r="G154" s="10" t="s">
        <v>14</v>
      </c>
      <c r="H154" s="12">
        <v>26.702000000000002</v>
      </c>
      <c r="I154" s="53">
        <f>ROUND(1924.15*1.035/31.1*0.756*1.12,2)</f>
        <v>54.22</v>
      </c>
      <c r="J154" s="54">
        <f>I154*H154</f>
        <v>1447.78244</v>
      </c>
      <c r="K154" s="55">
        <f>+H154*20+10+1</f>
        <v>545.04000000000008</v>
      </c>
      <c r="L154" s="56">
        <f>M162</f>
        <v>1238.48</v>
      </c>
      <c r="M154" s="53">
        <f>I162</f>
        <v>62.150000000000006</v>
      </c>
      <c r="N154" s="57">
        <v>0</v>
      </c>
      <c r="O154" s="58">
        <f>SUM(J154:N154)</f>
        <v>3293.45244</v>
      </c>
      <c r="P154" s="10">
        <v>1</v>
      </c>
      <c r="Q154" s="22">
        <f>ROUND(O154/0.85,0)</f>
        <v>3875</v>
      </c>
      <c r="R154" s="13">
        <f>Q154*P154</f>
        <v>3875</v>
      </c>
    </row>
    <row r="155" spans="1:22" s="5" customFormat="1" ht="21" customHeight="1">
      <c r="A155" s="2">
        <v>1</v>
      </c>
      <c r="B155" s="15" t="s">
        <v>0</v>
      </c>
      <c r="C155" s="7" t="s">
        <v>1</v>
      </c>
      <c r="D155" s="7" t="s">
        <v>11</v>
      </c>
      <c r="E155" s="8" t="s">
        <v>2</v>
      </c>
      <c r="F155" s="7" t="s">
        <v>3</v>
      </c>
      <c r="G155" s="8" t="s">
        <v>4</v>
      </c>
      <c r="H155" s="7" t="s">
        <v>5</v>
      </c>
      <c r="I155" s="8" t="s">
        <v>6</v>
      </c>
      <c r="J155" s="8" t="s">
        <v>10</v>
      </c>
      <c r="K155" s="7" t="s">
        <v>7</v>
      </c>
      <c r="L155" s="8" t="s">
        <v>8</v>
      </c>
      <c r="M155" s="8" t="s">
        <v>9</v>
      </c>
      <c r="N155" s="16"/>
      <c r="O155" s="16"/>
      <c r="P155" s="16"/>
      <c r="Q155" s="16"/>
      <c r="R155" s="17"/>
      <c r="S155" s="17"/>
      <c r="T155" s="17"/>
      <c r="U155" s="17"/>
      <c r="V155" s="17"/>
    </row>
    <row r="156" spans="1:22" ht="15.75" customHeight="1">
      <c r="A156" s="2">
        <v>1</v>
      </c>
      <c r="C156" s="18" t="s">
        <v>15</v>
      </c>
      <c r="D156" s="18" t="s">
        <v>16</v>
      </c>
      <c r="E156" s="18">
        <v>1.7</v>
      </c>
      <c r="F156" s="18" t="s">
        <v>192</v>
      </c>
      <c r="G156" s="18">
        <v>0.55000000000000004</v>
      </c>
      <c r="H156" s="18">
        <v>113</v>
      </c>
      <c r="I156" s="18">
        <f>+H156*G156</f>
        <v>62.150000000000006</v>
      </c>
      <c r="J156" s="18">
        <v>0</v>
      </c>
      <c r="K156" s="18">
        <v>2.1920000000000002</v>
      </c>
      <c r="L156" s="18">
        <v>565</v>
      </c>
      <c r="M156" s="59">
        <f>+L156*K156</f>
        <v>1238.48</v>
      </c>
    </row>
    <row r="157" spans="1:22" ht="15.75" customHeight="1">
      <c r="A157" s="2">
        <v>1</v>
      </c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  <row r="158" spans="1:22" ht="15.75" customHeight="1">
      <c r="A158" s="2">
        <v>1</v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</row>
    <row r="159" spans="1:22" ht="15.75" customHeight="1">
      <c r="A159" s="2">
        <v>1</v>
      </c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</row>
    <row r="160" spans="1:22" ht="15.75" customHeight="1">
      <c r="A160" s="2">
        <v>1</v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</row>
    <row r="161" spans="1:22" ht="15.75" customHeight="1">
      <c r="A161" s="2">
        <v>1</v>
      </c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22" ht="15.75" customHeight="1" thickBot="1">
      <c r="A162" s="2">
        <v>1</v>
      </c>
      <c r="C162" s="19" t="s">
        <v>17</v>
      </c>
      <c r="D162" s="19"/>
      <c r="E162" s="19"/>
      <c r="F162" s="19"/>
      <c r="G162" s="19"/>
      <c r="H162" s="19">
        <f>SUM(H156:H161)</f>
        <v>113</v>
      </c>
      <c r="I162" s="19">
        <f>SUM(I156:I161)</f>
        <v>62.150000000000006</v>
      </c>
      <c r="J162" s="19">
        <f>SUM(J156:J161)</f>
        <v>0</v>
      </c>
      <c r="K162" s="19">
        <f>SUM(K156:K161)</f>
        <v>2.1920000000000002</v>
      </c>
      <c r="L162" s="19"/>
      <c r="M162" s="20">
        <f>SUM(M156:M161)</f>
        <v>1238.48</v>
      </c>
    </row>
    <row r="163" spans="1:22" ht="15.75" customHeight="1" thickBot="1">
      <c r="A163" s="2">
        <v>1</v>
      </c>
      <c r="B163" s="9">
        <f>+B154+1</f>
        <v>18</v>
      </c>
      <c r="C163" s="10" t="s">
        <v>129</v>
      </c>
      <c r="D163" s="10" t="s">
        <v>18</v>
      </c>
      <c r="E163" s="10"/>
      <c r="F163" s="11" t="s">
        <v>13</v>
      </c>
      <c r="G163" s="10" t="s">
        <v>14</v>
      </c>
      <c r="H163" s="12">
        <v>3.032</v>
      </c>
      <c r="I163" s="53">
        <f>ROUND(1924.15*1.035/31.1*0.756*1.12,2)</f>
        <v>54.22</v>
      </c>
      <c r="J163" s="54">
        <f>I163*H163</f>
        <v>164.39503999999999</v>
      </c>
      <c r="K163" s="55">
        <f>+H163*20+5+1</f>
        <v>66.64</v>
      </c>
      <c r="L163" s="56">
        <f>M171</f>
        <v>190.5</v>
      </c>
      <c r="M163" s="53">
        <f>I171</f>
        <v>5.5</v>
      </c>
      <c r="N163" s="57">
        <v>0</v>
      </c>
      <c r="O163" s="58">
        <f>SUM(J163:N163)</f>
        <v>427.03503999999998</v>
      </c>
      <c r="P163" s="10">
        <v>1</v>
      </c>
      <c r="Q163" s="22">
        <f>ROUND(O163/0.85,0)</f>
        <v>502</v>
      </c>
      <c r="R163" s="13">
        <f>Q163*P163</f>
        <v>502</v>
      </c>
    </row>
    <row r="164" spans="1:22" s="5" customFormat="1" ht="21" customHeight="1">
      <c r="A164" s="2">
        <v>1</v>
      </c>
      <c r="B164" s="15" t="s">
        <v>0</v>
      </c>
      <c r="C164" s="7" t="s">
        <v>1</v>
      </c>
      <c r="D164" s="7" t="s">
        <v>11</v>
      </c>
      <c r="E164" s="8" t="s">
        <v>2</v>
      </c>
      <c r="F164" s="7" t="s">
        <v>3</v>
      </c>
      <c r="G164" s="8" t="s">
        <v>4</v>
      </c>
      <c r="H164" s="7" t="s">
        <v>5</v>
      </c>
      <c r="I164" s="8" t="s">
        <v>6</v>
      </c>
      <c r="J164" s="8" t="s">
        <v>10</v>
      </c>
      <c r="K164" s="7" t="s">
        <v>7</v>
      </c>
      <c r="L164" s="8" t="s">
        <v>8</v>
      </c>
      <c r="M164" s="8" t="s">
        <v>9</v>
      </c>
      <c r="N164" s="16"/>
      <c r="O164" s="16"/>
      <c r="P164" s="16"/>
      <c r="Q164" s="16"/>
      <c r="R164" s="17"/>
      <c r="S164" s="17"/>
      <c r="T164" s="17"/>
      <c r="U164" s="17"/>
      <c r="V164" s="17"/>
    </row>
    <row r="165" spans="1:22" ht="15.75" customHeight="1">
      <c r="A165" s="2">
        <v>1</v>
      </c>
      <c r="C165" s="18" t="s">
        <v>15</v>
      </c>
      <c r="D165" s="18" t="s">
        <v>16</v>
      </c>
      <c r="E165" s="18">
        <v>1.4</v>
      </c>
      <c r="F165" s="18" t="s">
        <v>192</v>
      </c>
      <c r="G165" s="18">
        <v>0.55000000000000004</v>
      </c>
      <c r="H165" s="18">
        <v>2</v>
      </c>
      <c r="I165" s="18">
        <f t="shared" ref="I165:I169" si="26">+H165*G165</f>
        <v>1.1000000000000001</v>
      </c>
      <c r="J165" s="18">
        <v>0</v>
      </c>
      <c r="K165" s="18">
        <v>2.1999999999999999E-2</v>
      </c>
      <c r="L165" s="18">
        <v>565</v>
      </c>
      <c r="M165" s="59">
        <f t="shared" ref="M165:M169" si="27">+L165*K165</f>
        <v>12.43</v>
      </c>
    </row>
    <row r="166" spans="1:22" ht="15.75" customHeight="1">
      <c r="A166" s="2">
        <v>1</v>
      </c>
      <c r="C166" s="18" t="s">
        <v>15</v>
      </c>
      <c r="D166" s="18" t="s">
        <v>16</v>
      </c>
      <c r="E166" s="18">
        <v>1.7</v>
      </c>
      <c r="F166" s="18" t="s">
        <v>192</v>
      </c>
      <c r="G166" s="18">
        <v>0.55000000000000004</v>
      </c>
      <c r="H166" s="18">
        <v>2</v>
      </c>
      <c r="I166" s="18">
        <f t="shared" si="26"/>
        <v>1.1000000000000001</v>
      </c>
      <c r="J166" s="18">
        <v>0</v>
      </c>
      <c r="K166" s="18">
        <v>3.7999999999999999E-2</v>
      </c>
      <c r="L166" s="18">
        <v>565</v>
      </c>
      <c r="M166" s="59">
        <f t="shared" si="27"/>
        <v>21.47</v>
      </c>
    </row>
    <row r="167" spans="1:22" ht="15.75" customHeight="1">
      <c r="A167" s="2">
        <v>1</v>
      </c>
      <c r="C167" s="18" t="s">
        <v>15</v>
      </c>
      <c r="D167" s="18" t="s">
        <v>16</v>
      </c>
      <c r="E167" s="18">
        <v>1.9</v>
      </c>
      <c r="F167" s="18" t="s">
        <v>192</v>
      </c>
      <c r="G167" s="18">
        <v>0.55000000000000004</v>
      </c>
      <c r="H167" s="18">
        <v>2</v>
      </c>
      <c r="I167" s="18">
        <f t="shared" si="26"/>
        <v>1.1000000000000001</v>
      </c>
      <c r="J167" s="18">
        <v>0</v>
      </c>
      <c r="K167" s="18">
        <v>0.06</v>
      </c>
      <c r="L167" s="18">
        <v>675</v>
      </c>
      <c r="M167" s="59">
        <f t="shared" si="27"/>
        <v>40.5</v>
      </c>
    </row>
    <row r="168" spans="1:22" ht="15.75" customHeight="1">
      <c r="A168" s="2">
        <v>1</v>
      </c>
      <c r="C168" s="18" t="s">
        <v>15</v>
      </c>
      <c r="D168" s="18" t="s">
        <v>16</v>
      </c>
      <c r="E168" s="18">
        <v>2</v>
      </c>
      <c r="F168" s="18" t="s">
        <v>192</v>
      </c>
      <c r="G168" s="18">
        <v>0.55000000000000004</v>
      </c>
      <c r="H168" s="18">
        <v>2</v>
      </c>
      <c r="I168" s="18">
        <f t="shared" si="26"/>
        <v>1.1000000000000001</v>
      </c>
      <c r="J168" s="18">
        <v>0</v>
      </c>
      <c r="K168" s="18">
        <v>6.6000000000000003E-2</v>
      </c>
      <c r="L168" s="18">
        <v>675</v>
      </c>
      <c r="M168" s="59">
        <f t="shared" si="27"/>
        <v>44.550000000000004</v>
      </c>
    </row>
    <row r="169" spans="1:22" ht="15.75" customHeight="1">
      <c r="A169" s="2">
        <v>1</v>
      </c>
      <c r="C169" s="18" t="s">
        <v>15</v>
      </c>
      <c r="D169" s="18" t="s">
        <v>16</v>
      </c>
      <c r="E169" s="18">
        <v>2.4</v>
      </c>
      <c r="F169" s="18" t="s">
        <v>192</v>
      </c>
      <c r="G169" s="18">
        <v>0.55000000000000004</v>
      </c>
      <c r="H169" s="18">
        <v>2</v>
      </c>
      <c r="I169" s="18">
        <f t="shared" si="26"/>
        <v>1.1000000000000001</v>
      </c>
      <c r="J169" s="18">
        <v>0</v>
      </c>
      <c r="K169" s="18">
        <v>0.106</v>
      </c>
      <c r="L169" s="18">
        <v>675</v>
      </c>
      <c r="M169" s="59">
        <f t="shared" si="27"/>
        <v>71.55</v>
      </c>
    </row>
    <row r="170" spans="1:22" ht="15.75" customHeight="1">
      <c r="A170" s="2">
        <v>1</v>
      </c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</row>
    <row r="171" spans="1:22" ht="15.75" customHeight="1" thickBot="1">
      <c r="A171" s="2">
        <v>1</v>
      </c>
      <c r="C171" s="19" t="s">
        <v>17</v>
      </c>
      <c r="D171" s="19"/>
      <c r="E171" s="19"/>
      <c r="F171" s="19"/>
      <c r="G171" s="19"/>
      <c r="H171" s="19">
        <f>SUM(H165:H170)</f>
        <v>10</v>
      </c>
      <c r="I171" s="19">
        <f>SUM(I165:I170)</f>
        <v>5.5</v>
      </c>
      <c r="J171" s="19">
        <f>SUM(J165:J170)</f>
        <v>0</v>
      </c>
      <c r="K171" s="19">
        <f>SUM(K165:K170)</f>
        <v>0.29199999999999998</v>
      </c>
      <c r="L171" s="19"/>
      <c r="M171" s="20">
        <f>SUM(M165:M170)</f>
        <v>190.5</v>
      </c>
    </row>
    <row r="172" spans="1:22" ht="15.75" customHeight="1" thickBot="1">
      <c r="A172" s="2">
        <v>1</v>
      </c>
      <c r="B172" s="9">
        <f>+B163+1</f>
        <v>19</v>
      </c>
      <c r="C172" s="10" t="s">
        <v>25</v>
      </c>
      <c r="D172" s="10" t="s">
        <v>18</v>
      </c>
      <c r="E172" s="10"/>
      <c r="F172" s="11" t="s">
        <v>21</v>
      </c>
      <c r="G172" s="10" t="s">
        <v>14</v>
      </c>
      <c r="H172" s="12">
        <v>5.25</v>
      </c>
      <c r="I172" s="53">
        <f>ROUND(1924.15*1.035/31.1*0.756*1.12,2)</f>
        <v>54.22</v>
      </c>
      <c r="J172" s="54">
        <f>I172*H172</f>
        <v>284.65499999999997</v>
      </c>
      <c r="K172" s="55">
        <f>+H172*20+5+1</f>
        <v>111</v>
      </c>
      <c r="L172" s="56">
        <f>M180</f>
        <v>300.88</v>
      </c>
      <c r="M172" s="53">
        <f>I180</f>
        <v>9.9</v>
      </c>
      <c r="N172" s="57">
        <v>0</v>
      </c>
      <c r="O172" s="58">
        <f>SUM(J172:N172)</f>
        <v>706.43499999999995</v>
      </c>
      <c r="P172" s="10">
        <v>1</v>
      </c>
      <c r="Q172" s="22">
        <f>ROUND(O172/0.85,0)</f>
        <v>831</v>
      </c>
      <c r="R172" s="13">
        <f>Q172*P172</f>
        <v>831</v>
      </c>
    </row>
    <row r="173" spans="1:22" s="5" customFormat="1" ht="21" customHeight="1">
      <c r="A173" s="2">
        <v>1</v>
      </c>
      <c r="B173" s="15" t="s">
        <v>0</v>
      </c>
      <c r="C173" s="7" t="s">
        <v>1</v>
      </c>
      <c r="D173" s="7" t="s">
        <v>11</v>
      </c>
      <c r="E173" s="8" t="s">
        <v>2</v>
      </c>
      <c r="F173" s="7" t="s">
        <v>3</v>
      </c>
      <c r="G173" s="8" t="s">
        <v>4</v>
      </c>
      <c r="H173" s="7" t="s">
        <v>5</v>
      </c>
      <c r="I173" s="8" t="s">
        <v>6</v>
      </c>
      <c r="J173" s="8" t="s">
        <v>10</v>
      </c>
      <c r="K173" s="7" t="s">
        <v>7</v>
      </c>
      <c r="L173" s="8" t="s">
        <v>8</v>
      </c>
      <c r="M173" s="8" t="s">
        <v>9</v>
      </c>
      <c r="N173" s="16"/>
      <c r="O173" s="16"/>
      <c r="P173" s="16"/>
      <c r="Q173" s="16"/>
      <c r="R173" s="17"/>
      <c r="S173" s="17"/>
      <c r="T173" s="17"/>
      <c r="U173" s="17"/>
      <c r="V173" s="17"/>
    </row>
    <row r="174" spans="1:22" ht="15.75" customHeight="1">
      <c r="A174" s="2">
        <v>1</v>
      </c>
      <c r="C174" s="18" t="s">
        <v>15</v>
      </c>
      <c r="D174" s="18" t="s">
        <v>16</v>
      </c>
      <c r="E174" s="18">
        <v>2.4</v>
      </c>
      <c r="F174" s="18" t="s">
        <v>192</v>
      </c>
      <c r="G174" s="18">
        <v>0.55000000000000004</v>
      </c>
      <c r="H174" s="18">
        <v>2</v>
      </c>
      <c r="I174" s="18">
        <f t="shared" ref="I174:I179" si="28">+H174*G174</f>
        <v>1.1000000000000001</v>
      </c>
      <c r="J174" s="18">
        <v>0</v>
      </c>
      <c r="K174" s="18">
        <v>0.106</v>
      </c>
      <c r="L174" s="18">
        <v>675</v>
      </c>
      <c r="M174" s="59">
        <f t="shared" ref="M174:M179" si="29">+L174*K174</f>
        <v>71.55</v>
      </c>
    </row>
    <row r="175" spans="1:22" ht="15.75" customHeight="1">
      <c r="A175" s="2">
        <v>1</v>
      </c>
      <c r="C175" s="18" t="s">
        <v>15</v>
      </c>
      <c r="D175" s="18" t="s">
        <v>16</v>
      </c>
      <c r="E175" s="18">
        <v>1.4</v>
      </c>
      <c r="F175" s="18" t="s">
        <v>192</v>
      </c>
      <c r="G175" s="18">
        <v>0.55000000000000004</v>
      </c>
      <c r="H175" s="18">
        <v>4</v>
      </c>
      <c r="I175" s="18">
        <f t="shared" si="28"/>
        <v>2.2000000000000002</v>
      </c>
      <c r="J175" s="18">
        <v>0</v>
      </c>
      <c r="K175" s="18">
        <v>4.3999999999999997E-2</v>
      </c>
      <c r="L175" s="18">
        <v>565</v>
      </c>
      <c r="M175" s="59">
        <f t="shared" si="29"/>
        <v>24.86</v>
      </c>
    </row>
    <row r="176" spans="1:22" ht="15.75" customHeight="1">
      <c r="A176" s="2">
        <v>1</v>
      </c>
      <c r="C176" s="18" t="s">
        <v>15</v>
      </c>
      <c r="D176" s="18" t="s">
        <v>16</v>
      </c>
      <c r="E176" s="18">
        <v>1.6</v>
      </c>
      <c r="F176" s="18" t="s">
        <v>192</v>
      </c>
      <c r="G176" s="18">
        <v>0.55000000000000004</v>
      </c>
      <c r="H176" s="18">
        <v>4</v>
      </c>
      <c r="I176" s="18">
        <f t="shared" si="28"/>
        <v>2.2000000000000002</v>
      </c>
      <c r="J176" s="18">
        <v>0</v>
      </c>
      <c r="K176" s="18">
        <v>6.8000000000000005E-2</v>
      </c>
      <c r="L176" s="18">
        <v>565</v>
      </c>
      <c r="M176" s="59">
        <f t="shared" si="29"/>
        <v>38.42</v>
      </c>
    </row>
    <row r="177" spans="1:22" ht="15.75" customHeight="1">
      <c r="A177" s="2">
        <v>1</v>
      </c>
      <c r="C177" s="18" t="s">
        <v>15</v>
      </c>
      <c r="D177" s="18" t="s">
        <v>16</v>
      </c>
      <c r="E177" s="18">
        <v>1.8</v>
      </c>
      <c r="F177" s="18" t="s">
        <v>192</v>
      </c>
      <c r="G177" s="18">
        <v>0.55000000000000004</v>
      </c>
      <c r="H177" s="18">
        <v>4</v>
      </c>
      <c r="I177" s="18">
        <f t="shared" si="28"/>
        <v>2.2000000000000002</v>
      </c>
      <c r="J177" s="18">
        <v>0</v>
      </c>
      <c r="K177" s="18">
        <v>9.2999999999999999E-2</v>
      </c>
      <c r="L177" s="18">
        <v>675</v>
      </c>
      <c r="M177" s="59">
        <f t="shared" si="29"/>
        <v>62.774999999999999</v>
      </c>
    </row>
    <row r="178" spans="1:22" ht="15.75" customHeight="1">
      <c r="A178" s="2">
        <v>1</v>
      </c>
      <c r="C178" s="18" t="s">
        <v>15</v>
      </c>
      <c r="D178" s="18" t="s">
        <v>16</v>
      </c>
      <c r="E178" s="18">
        <v>2</v>
      </c>
      <c r="F178" s="18" t="s">
        <v>192</v>
      </c>
      <c r="G178" s="18">
        <v>0.55000000000000004</v>
      </c>
      <c r="H178" s="18">
        <v>2</v>
      </c>
      <c r="I178" s="18">
        <f t="shared" si="28"/>
        <v>1.1000000000000001</v>
      </c>
      <c r="J178" s="18">
        <v>0</v>
      </c>
      <c r="K178" s="18">
        <v>6.3E-2</v>
      </c>
      <c r="L178" s="18">
        <v>675</v>
      </c>
      <c r="M178" s="59">
        <f t="shared" si="29"/>
        <v>42.524999999999999</v>
      </c>
    </row>
    <row r="179" spans="1:22" ht="15.75" customHeight="1">
      <c r="A179" s="2">
        <v>1</v>
      </c>
      <c r="C179" s="18" t="s">
        <v>15</v>
      </c>
      <c r="D179" s="18" t="s">
        <v>16</v>
      </c>
      <c r="E179" s="18">
        <v>2.2000000000000002</v>
      </c>
      <c r="F179" s="18" t="s">
        <v>192</v>
      </c>
      <c r="G179" s="18">
        <v>0.55000000000000004</v>
      </c>
      <c r="H179" s="18">
        <v>2</v>
      </c>
      <c r="I179" s="18">
        <f t="shared" si="28"/>
        <v>1.1000000000000001</v>
      </c>
      <c r="J179" s="18">
        <v>0</v>
      </c>
      <c r="K179" s="18">
        <v>0.09</v>
      </c>
      <c r="L179" s="18">
        <v>675</v>
      </c>
      <c r="M179" s="59">
        <f t="shared" si="29"/>
        <v>60.75</v>
      </c>
    </row>
    <row r="180" spans="1:22" ht="15.75" customHeight="1" thickBot="1">
      <c r="A180" s="2">
        <v>1</v>
      </c>
      <c r="C180" s="19" t="s">
        <v>17</v>
      </c>
      <c r="D180" s="19"/>
      <c r="E180" s="19"/>
      <c r="F180" s="19"/>
      <c r="G180" s="19"/>
      <c r="H180" s="19">
        <f>SUM(H174:H179)</f>
        <v>18</v>
      </c>
      <c r="I180" s="19">
        <f>SUM(I174:I179)</f>
        <v>9.9</v>
      </c>
      <c r="J180" s="19">
        <f>SUM(J174:J179)</f>
        <v>0</v>
      </c>
      <c r="K180" s="19">
        <f>SUM(K174:K179)</f>
        <v>0.46399999999999997</v>
      </c>
      <c r="L180" s="19"/>
      <c r="M180" s="20">
        <f>SUM(M174:M179)</f>
        <v>300.88</v>
      </c>
    </row>
    <row r="181" spans="1:22" ht="15.75" customHeight="1" thickBot="1">
      <c r="A181" s="2">
        <v>1</v>
      </c>
      <c r="B181" s="9">
        <f>+B172+1</f>
        <v>20</v>
      </c>
      <c r="C181" s="10" t="s">
        <v>130</v>
      </c>
      <c r="D181" s="10" t="s">
        <v>20</v>
      </c>
      <c r="E181" s="10"/>
      <c r="F181" s="11" t="s">
        <v>13</v>
      </c>
      <c r="G181" s="10" t="s">
        <v>14</v>
      </c>
      <c r="H181" s="12">
        <v>4.6859999999999999</v>
      </c>
      <c r="I181" s="53">
        <f>ROUND(1924.15*1.035/31.1*0.756*1.12,2)</f>
        <v>54.22</v>
      </c>
      <c r="J181" s="54">
        <f>I181*H181</f>
        <v>254.07491999999999</v>
      </c>
      <c r="K181" s="55">
        <f>+H181*20+8+1</f>
        <v>102.72</v>
      </c>
      <c r="L181" s="56">
        <f>M189</f>
        <v>209.05</v>
      </c>
      <c r="M181" s="53">
        <f>I189</f>
        <v>19.25</v>
      </c>
      <c r="N181" s="57">
        <v>0</v>
      </c>
      <c r="O181" s="58">
        <f>SUM(J181:N181)</f>
        <v>585.09492</v>
      </c>
      <c r="P181" s="10">
        <v>1</v>
      </c>
      <c r="Q181" s="22">
        <f>ROUND(O181/0.85,0)</f>
        <v>688</v>
      </c>
      <c r="R181" s="13">
        <f>Q181*P181</f>
        <v>688</v>
      </c>
    </row>
    <row r="182" spans="1:22" s="5" customFormat="1" ht="21" customHeight="1">
      <c r="A182" s="2">
        <v>1</v>
      </c>
      <c r="B182" s="15" t="s">
        <v>0</v>
      </c>
      <c r="C182" s="7" t="s">
        <v>1</v>
      </c>
      <c r="D182" s="7" t="s">
        <v>11</v>
      </c>
      <c r="E182" s="8" t="s">
        <v>2</v>
      </c>
      <c r="F182" s="7" t="s">
        <v>3</v>
      </c>
      <c r="G182" s="8" t="s">
        <v>4</v>
      </c>
      <c r="H182" s="7" t="s">
        <v>5</v>
      </c>
      <c r="I182" s="8" t="s">
        <v>6</v>
      </c>
      <c r="J182" s="8" t="s">
        <v>10</v>
      </c>
      <c r="K182" s="7" t="s">
        <v>7</v>
      </c>
      <c r="L182" s="8" t="s">
        <v>8</v>
      </c>
      <c r="M182" s="8" t="s">
        <v>9</v>
      </c>
      <c r="N182" s="16"/>
      <c r="O182" s="16"/>
      <c r="P182" s="16"/>
      <c r="Q182" s="16"/>
      <c r="R182" s="17"/>
      <c r="S182" s="17"/>
      <c r="T182" s="17"/>
      <c r="U182" s="17"/>
      <c r="V182" s="17"/>
    </row>
    <row r="183" spans="1:22" ht="15.75" customHeight="1">
      <c r="A183" s="2">
        <v>1</v>
      </c>
      <c r="C183" s="18" t="s">
        <v>15</v>
      </c>
      <c r="D183" s="18" t="s">
        <v>16</v>
      </c>
      <c r="E183" s="18">
        <v>1.35</v>
      </c>
      <c r="F183" s="18" t="s">
        <v>192</v>
      </c>
      <c r="G183" s="18">
        <v>0.55000000000000004</v>
      </c>
      <c r="H183" s="18">
        <v>35</v>
      </c>
      <c r="I183" s="18">
        <f>+H183*G183</f>
        <v>19.25</v>
      </c>
      <c r="J183" s="18">
        <v>0</v>
      </c>
      <c r="K183" s="18">
        <v>0.37</v>
      </c>
      <c r="L183" s="18">
        <v>565</v>
      </c>
      <c r="M183" s="59">
        <f>+L183*K183</f>
        <v>209.05</v>
      </c>
    </row>
    <row r="184" spans="1:22" ht="15.75" customHeight="1">
      <c r="A184" s="2">
        <v>1</v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</row>
    <row r="185" spans="1:22" ht="15.75" customHeight="1">
      <c r="A185" s="2">
        <v>1</v>
      </c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</row>
    <row r="186" spans="1:22" ht="15.75" customHeight="1">
      <c r="A186" s="2">
        <v>1</v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</row>
    <row r="187" spans="1:22" ht="15.75" customHeight="1">
      <c r="A187" s="2">
        <v>1</v>
      </c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22" ht="15.75" customHeight="1">
      <c r="A188" s="2">
        <v>1</v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</row>
    <row r="189" spans="1:22" ht="15.75" customHeight="1" thickBot="1">
      <c r="A189" s="2">
        <v>1</v>
      </c>
      <c r="C189" s="19" t="s">
        <v>17</v>
      </c>
      <c r="D189" s="19"/>
      <c r="E189" s="19"/>
      <c r="F189" s="19"/>
      <c r="G189" s="19"/>
      <c r="H189" s="19">
        <f>SUM(H183:H188)</f>
        <v>35</v>
      </c>
      <c r="I189" s="19">
        <f>SUM(I183:I188)</f>
        <v>19.25</v>
      </c>
      <c r="J189" s="19">
        <f>SUM(J183:J188)</f>
        <v>0</v>
      </c>
      <c r="K189" s="19">
        <f>SUM(K183:K188)</f>
        <v>0.37</v>
      </c>
      <c r="L189" s="19"/>
      <c r="M189" s="20">
        <f>SUM(M183:M188)</f>
        <v>209.05</v>
      </c>
    </row>
    <row r="190" spans="1:22" ht="15.75" customHeight="1" thickBot="1">
      <c r="A190" s="2">
        <v>1</v>
      </c>
      <c r="B190" s="9">
        <f>+B181+1</f>
        <v>21</v>
      </c>
      <c r="C190" s="10" t="s">
        <v>131</v>
      </c>
      <c r="D190" s="10" t="s">
        <v>12</v>
      </c>
      <c r="E190" s="10"/>
      <c r="F190" s="11" t="s">
        <v>13</v>
      </c>
      <c r="G190" s="10" t="s">
        <v>14</v>
      </c>
      <c r="H190" s="12">
        <v>24.167999999999999</v>
      </c>
      <c r="I190" s="53">
        <f>ROUND(1924.15*1.035/31.1*0.756*1.12,2)</f>
        <v>54.22</v>
      </c>
      <c r="J190" s="54">
        <f>I190*H190</f>
        <v>1310.38896</v>
      </c>
      <c r="K190" s="55">
        <f>+H190*20+10+1</f>
        <v>494.36</v>
      </c>
      <c r="L190" s="56">
        <f>M198</f>
        <v>2199.15</v>
      </c>
      <c r="M190" s="53">
        <f>I198</f>
        <v>68.2</v>
      </c>
      <c r="N190" s="57">
        <v>0</v>
      </c>
      <c r="O190" s="58">
        <f>SUM(J190:N190)</f>
        <v>4072.0989599999998</v>
      </c>
      <c r="P190" s="10">
        <v>1</v>
      </c>
      <c r="Q190" s="22">
        <f>ROUND(O190/0.85,0)</f>
        <v>4791</v>
      </c>
      <c r="R190" s="13">
        <f>Q190*P190</f>
        <v>4791</v>
      </c>
    </row>
    <row r="191" spans="1:22" s="5" customFormat="1" ht="21" customHeight="1">
      <c r="A191" s="2">
        <v>1</v>
      </c>
      <c r="B191" s="15" t="s">
        <v>0</v>
      </c>
      <c r="C191" s="7" t="s">
        <v>1</v>
      </c>
      <c r="D191" s="7" t="s">
        <v>11</v>
      </c>
      <c r="E191" s="8" t="s">
        <v>2</v>
      </c>
      <c r="F191" s="7" t="s">
        <v>3</v>
      </c>
      <c r="G191" s="8" t="s">
        <v>4</v>
      </c>
      <c r="H191" s="7" t="s">
        <v>5</v>
      </c>
      <c r="I191" s="8" t="s">
        <v>6</v>
      </c>
      <c r="J191" s="8" t="s">
        <v>10</v>
      </c>
      <c r="K191" s="7" t="s">
        <v>7</v>
      </c>
      <c r="L191" s="8" t="s">
        <v>8</v>
      </c>
      <c r="M191" s="8" t="s">
        <v>9</v>
      </c>
      <c r="N191" s="16"/>
      <c r="O191" s="16"/>
      <c r="P191" s="16"/>
      <c r="Q191" s="16"/>
      <c r="R191" s="17"/>
      <c r="S191" s="17"/>
      <c r="T191" s="17"/>
      <c r="U191" s="17"/>
      <c r="V191" s="17"/>
    </row>
    <row r="192" spans="1:22" ht="15.75" customHeight="1">
      <c r="A192" s="2">
        <v>1</v>
      </c>
      <c r="C192" s="18" t="s">
        <v>15</v>
      </c>
      <c r="D192" s="18" t="s">
        <v>16</v>
      </c>
      <c r="E192" s="18">
        <v>1.9</v>
      </c>
      <c r="F192" s="18" t="s">
        <v>193</v>
      </c>
      <c r="G192" s="18">
        <v>0.55000000000000004</v>
      </c>
      <c r="H192" s="18">
        <v>124</v>
      </c>
      <c r="I192" s="18">
        <f>+H192*G192</f>
        <v>68.2</v>
      </c>
      <c r="J192" s="18">
        <v>0</v>
      </c>
      <c r="K192" s="18">
        <v>3.258</v>
      </c>
      <c r="L192" s="18">
        <v>675</v>
      </c>
      <c r="M192" s="59">
        <f>+L192*K192</f>
        <v>2199.15</v>
      </c>
    </row>
    <row r="193" spans="1:22" ht="15.75" customHeight="1">
      <c r="A193" s="2">
        <v>1</v>
      </c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pans="1:22" ht="15.75" customHeight="1">
      <c r="A194" s="2">
        <v>1</v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pans="1:22" ht="15.75" customHeight="1">
      <c r="A195" s="2">
        <v>1</v>
      </c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pans="1:22" ht="15.75" customHeight="1">
      <c r="A196" s="2">
        <v>1</v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pans="1:22" ht="15.75" customHeight="1">
      <c r="A197" s="2">
        <v>1</v>
      </c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pans="1:22" ht="15.75" customHeight="1" thickBot="1">
      <c r="A198" s="2">
        <v>1</v>
      </c>
      <c r="C198" s="19" t="s">
        <v>17</v>
      </c>
      <c r="D198" s="19"/>
      <c r="E198" s="19"/>
      <c r="F198" s="19"/>
      <c r="G198" s="19"/>
      <c r="H198" s="19">
        <f>SUM(H192:H197)</f>
        <v>124</v>
      </c>
      <c r="I198" s="19">
        <f>SUM(I192:I197)</f>
        <v>68.2</v>
      </c>
      <c r="J198" s="19">
        <f>SUM(J192:J197)</f>
        <v>0</v>
      </c>
      <c r="K198" s="19">
        <f>SUM(K192:K197)</f>
        <v>3.258</v>
      </c>
      <c r="L198" s="19"/>
      <c r="M198" s="20">
        <f>SUM(M192:M197)</f>
        <v>2199.15</v>
      </c>
    </row>
    <row r="199" spans="1:22" ht="15.75" customHeight="1" thickBot="1">
      <c r="A199" s="2">
        <v>1</v>
      </c>
      <c r="B199" s="9">
        <f>+B190+1</f>
        <v>22</v>
      </c>
      <c r="C199" s="10" t="s">
        <v>132</v>
      </c>
      <c r="D199" s="10" t="s">
        <v>18</v>
      </c>
      <c r="E199" s="10"/>
      <c r="F199" s="11" t="s">
        <v>13</v>
      </c>
      <c r="G199" s="10" t="s">
        <v>14</v>
      </c>
      <c r="H199" s="12">
        <v>6.0060000000000002</v>
      </c>
      <c r="I199" s="53">
        <f>ROUND(1924.15*1.035/31.1*0.756*1.12,2)</f>
        <v>54.22</v>
      </c>
      <c r="J199" s="54">
        <f>I199*H199</f>
        <v>325.64532000000003</v>
      </c>
      <c r="K199" s="55">
        <f>+H199*20+5+1</f>
        <v>126.12</v>
      </c>
      <c r="L199" s="56">
        <f>M207</f>
        <v>381.22500000000002</v>
      </c>
      <c r="M199" s="53">
        <f>I207</f>
        <v>22</v>
      </c>
      <c r="N199" s="57">
        <v>0</v>
      </c>
      <c r="O199" s="58">
        <f>SUM(J199:N199)</f>
        <v>854.99032000000011</v>
      </c>
      <c r="P199" s="10">
        <v>1</v>
      </c>
      <c r="Q199" s="22">
        <f>ROUND(O199/0.85,0)</f>
        <v>1006</v>
      </c>
      <c r="R199" s="13">
        <f>Q199*P199</f>
        <v>1006</v>
      </c>
    </row>
    <row r="200" spans="1:22" s="5" customFormat="1" ht="21" customHeight="1">
      <c r="A200" s="2">
        <v>1</v>
      </c>
      <c r="B200" s="15" t="s">
        <v>0</v>
      </c>
      <c r="C200" s="7" t="s">
        <v>1</v>
      </c>
      <c r="D200" s="7" t="s">
        <v>11</v>
      </c>
      <c r="E200" s="8" t="s">
        <v>2</v>
      </c>
      <c r="F200" s="7" t="s">
        <v>3</v>
      </c>
      <c r="G200" s="8" t="s">
        <v>4</v>
      </c>
      <c r="H200" s="7" t="s">
        <v>5</v>
      </c>
      <c r="I200" s="8" t="s">
        <v>6</v>
      </c>
      <c r="J200" s="8" t="s">
        <v>10</v>
      </c>
      <c r="K200" s="7" t="s">
        <v>7</v>
      </c>
      <c r="L200" s="8" t="s">
        <v>8</v>
      </c>
      <c r="M200" s="8" t="s">
        <v>9</v>
      </c>
      <c r="N200" s="16"/>
      <c r="O200" s="16"/>
      <c r="P200" s="16"/>
      <c r="Q200" s="16"/>
      <c r="R200" s="17"/>
      <c r="S200" s="17"/>
      <c r="T200" s="17"/>
      <c r="U200" s="17"/>
      <c r="V200" s="17"/>
    </row>
    <row r="201" spans="1:22" ht="15.75" customHeight="1">
      <c r="A201" s="2">
        <v>1</v>
      </c>
      <c r="C201" s="18" t="s">
        <v>15</v>
      </c>
      <c r="D201" s="18" t="s">
        <v>16</v>
      </c>
      <c r="E201" s="18">
        <v>2.2000000000000002</v>
      </c>
      <c r="F201" s="18" t="s">
        <v>192</v>
      </c>
      <c r="G201" s="18">
        <v>0.55000000000000004</v>
      </c>
      <c r="H201" s="18">
        <v>2</v>
      </c>
      <c r="I201" s="18">
        <f t="shared" ref="I201:I204" si="30">+H201*G201</f>
        <v>1.1000000000000001</v>
      </c>
      <c r="J201" s="18">
        <v>0</v>
      </c>
      <c r="K201" s="18">
        <v>8.7999999999999995E-2</v>
      </c>
      <c r="L201" s="18">
        <v>675</v>
      </c>
      <c r="M201" s="59">
        <f t="shared" ref="M201:M204" si="31">+L201*K201</f>
        <v>59.4</v>
      </c>
    </row>
    <row r="202" spans="1:22" ht="15.75" customHeight="1">
      <c r="A202" s="2">
        <v>1</v>
      </c>
      <c r="C202" s="18" t="s">
        <v>15</v>
      </c>
      <c r="D202" s="18" t="s">
        <v>16</v>
      </c>
      <c r="E202" s="18">
        <v>1.3</v>
      </c>
      <c r="F202" s="18" t="s">
        <v>192</v>
      </c>
      <c r="G202" s="18">
        <v>0.55000000000000004</v>
      </c>
      <c r="H202" s="18">
        <v>22</v>
      </c>
      <c r="I202" s="18">
        <f t="shared" si="30"/>
        <v>12.100000000000001</v>
      </c>
      <c r="J202" s="18">
        <v>0</v>
      </c>
      <c r="K202" s="18">
        <v>0.19</v>
      </c>
      <c r="L202" s="18">
        <v>565</v>
      </c>
      <c r="M202" s="59">
        <f t="shared" si="31"/>
        <v>107.35</v>
      </c>
    </row>
    <row r="203" spans="1:22" ht="15.75" customHeight="1">
      <c r="A203" s="2">
        <v>1</v>
      </c>
      <c r="C203" s="18" t="s">
        <v>15</v>
      </c>
      <c r="D203" s="18" t="s">
        <v>16</v>
      </c>
      <c r="E203" s="18">
        <v>1.7</v>
      </c>
      <c r="F203" s="18" t="s">
        <v>192</v>
      </c>
      <c r="G203" s="18">
        <v>0.55000000000000004</v>
      </c>
      <c r="H203" s="18">
        <v>8</v>
      </c>
      <c r="I203" s="18">
        <f t="shared" si="30"/>
        <v>4.4000000000000004</v>
      </c>
      <c r="J203" s="18">
        <v>0</v>
      </c>
      <c r="K203" s="18">
        <v>0.155</v>
      </c>
      <c r="L203" s="18">
        <v>565</v>
      </c>
      <c r="M203" s="59">
        <f t="shared" si="31"/>
        <v>87.575000000000003</v>
      </c>
    </row>
    <row r="204" spans="1:22" ht="15.75" customHeight="1">
      <c r="A204" s="2">
        <v>1</v>
      </c>
      <c r="C204" s="18" t="s">
        <v>15</v>
      </c>
      <c r="D204" s="18" t="s">
        <v>16</v>
      </c>
      <c r="E204" s="18">
        <v>1.9</v>
      </c>
      <c r="F204" s="18" t="s">
        <v>192</v>
      </c>
      <c r="G204" s="18">
        <v>0.55000000000000004</v>
      </c>
      <c r="H204" s="18">
        <v>8</v>
      </c>
      <c r="I204" s="18">
        <f t="shared" si="30"/>
        <v>4.4000000000000004</v>
      </c>
      <c r="J204" s="18">
        <v>0</v>
      </c>
      <c r="K204" s="18">
        <v>0.188</v>
      </c>
      <c r="L204" s="18">
        <v>675</v>
      </c>
      <c r="M204" s="59">
        <f t="shared" si="31"/>
        <v>126.9</v>
      </c>
    </row>
    <row r="205" spans="1:22" ht="15.75" customHeight="1">
      <c r="A205" s="2">
        <v>1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pans="1:22" ht="15.75" customHeight="1">
      <c r="A206" s="2">
        <v>1</v>
      </c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pans="1:22" ht="15.75" customHeight="1" thickBot="1">
      <c r="A207" s="2">
        <v>1</v>
      </c>
      <c r="C207" s="19" t="s">
        <v>17</v>
      </c>
      <c r="D207" s="19"/>
      <c r="E207" s="19"/>
      <c r="F207" s="19"/>
      <c r="G207" s="19"/>
      <c r="H207" s="19">
        <f>SUM(H201:H206)</f>
        <v>40</v>
      </c>
      <c r="I207" s="19">
        <f>SUM(I201:I206)</f>
        <v>22</v>
      </c>
      <c r="J207" s="19">
        <f>SUM(J201:J206)</f>
        <v>0</v>
      </c>
      <c r="K207" s="19">
        <f>SUM(K201:K206)</f>
        <v>0.621</v>
      </c>
      <c r="L207" s="19"/>
      <c r="M207" s="20">
        <f>SUM(M201:M206)</f>
        <v>381.22500000000002</v>
      </c>
    </row>
    <row r="208" spans="1:22" ht="15.75" customHeight="1" thickBot="1">
      <c r="A208" s="2">
        <v>1</v>
      </c>
      <c r="B208" s="9">
        <f>+B199+1</f>
        <v>23</v>
      </c>
      <c r="C208" s="10" t="s">
        <v>133</v>
      </c>
      <c r="D208" s="10" t="s">
        <v>20</v>
      </c>
      <c r="E208" s="10"/>
      <c r="F208" s="11" t="s">
        <v>13</v>
      </c>
      <c r="G208" s="10" t="s">
        <v>14</v>
      </c>
      <c r="H208" s="12">
        <v>7.7610000000000001</v>
      </c>
      <c r="I208" s="53">
        <f>ROUND(1924.15*1.035/31.1*0.756*1.12,2)</f>
        <v>54.22</v>
      </c>
      <c r="J208" s="54">
        <f>I208*H208</f>
        <v>420.80142000000001</v>
      </c>
      <c r="K208" s="55">
        <f>+H208*20+8+1</f>
        <v>164.22</v>
      </c>
      <c r="L208" s="56">
        <f>M216</f>
        <v>839.02500000000009</v>
      </c>
      <c r="M208" s="53">
        <f>I216</f>
        <v>29.150000000000002</v>
      </c>
      <c r="N208" s="57">
        <v>0</v>
      </c>
      <c r="O208" s="58">
        <f>SUM(J208:N208)</f>
        <v>1453.1964200000002</v>
      </c>
      <c r="P208" s="10">
        <v>1</v>
      </c>
      <c r="Q208" s="22">
        <f>ROUND(O208/0.85,0)</f>
        <v>1710</v>
      </c>
      <c r="R208" s="13">
        <f>Q208*P208</f>
        <v>1710</v>
      </c>
    </row>
    <row r="209" spans="1:22" s="5" customFormat="1" ht="21" customHeight="1">
      <c r="A209" s="2">
        <v>1</v>
      </c>
      <c r="B209" s="15" t="s">
        <v>0</v>
      </c>
      <c r="C209" s="7" t="s">
        <v>1</v>
      </c>
      <c r="D209" s="7" t="s">
        <v>11</v>
      </c>
      <c r="E209" s="8" t="s">
        <v>2</v>
      </c>
      <c r="F209" s="7" t="s">
        <v>3</v>
      </c>
      <c r="G209" s="8" t="s">
        <v>4</v>
      </c>
      <c r="H209" s="7" t="s">
        <v>5</v>
      </c>
      <c r="I209" s="8" t="s">
        <v>6</v>
      </c>
      <c r="J209" s="8" t="s">
        <v>10</v>
      </c>
      <c r="K209" s="7" t="s">
        <v>7</v>
      </c>
      <c r="L209" s="8" t="s">
        <v>8</v>
      </c>
      <c r="M209" s="8" t="s">
        <v>9</v>
      </c>
      <c r="N209" s="16"/>
      <c r="O209" s="16"/>
      <c r="P209" s="16"/>
      <c r="Q209" s="16"/>
      <c r="R209" s="17"/>
      <c r="S209" s="17"/>
      <c r="T209" s="17"/>
      <c r="U209" s="17"/>
      <c r="V209" s="17"/>
    </row>
    <row r="210" spans="1:22" ht="15.75" customHeight="1">
      <c r="A210" s="2">
        <v>1</v>
      </c>
      <c r="C210" s="18" t="s">
        <v>15</v>
      </c>
      <c r="D210" s="18" t="s">
        <v>16</v>
      </c>
      <c r="E210" s="18">
        <v>1.9</v>
      </c>
      <c r="F210" s="18" t="s">
        <v>192</v>
      </c>
      <c r="G210" s="18">
        <v>0.55000000000000004</v>
      </c>
      <c r="H210" s="18">
        <v>53</v>
      </c>
      <c r="I210" s="18">
        <f>+H210*G210</f>
        <v>29.150000000000002</v>
      </c>
      <c r="J210" s="18">
        <v>0</v>
      </c>
      <c r="K210" s="18">
        <v>1.2430000000000001</v>
      </c>
      <c r="L210" s="18">
        <v>675</v>
      </c>
      <c r="M210" s="59">
        <f>+L210*K210</f>
        <v>839.02500000000009</v>
      </c>
    </row>
    <row r="211" spans="1:22" ht="15.75" customHeight="1">
      <c r="A211" s="2">
        <v>1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pans="1:22" ht="15.75" customHeight="1">
      <c r="A212" s="2">
        <v>1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pans="1:22" ht="15.75" customHeight="1">
      <c r="A213" s="2">
        <v>1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pans="1:22" ht="15.75" customHeight="1">
      <c r="A214" s="2">
        <v>1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pans="1:22" ht="15.75" customHeight="1">
      <c r="A215" s="2">
        <v>1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  <row r="216" spans="1:22" ht="15.75" customHeight="1" thickBot="1">
      <c r="A216" s="2">
        <v>1</v>
      </c>
      <c r="C216" s="19" t="s">
        <v>17</v>
      </c>
      <c r="D216" s="19"/>
      <c r="E216" s="19"/>
      <c r="F216" s="19"/>
      <c r="G216" s="19"/>
      <c r="H216" s="19">
        <f>SUM(H210:H215)</f>
        <v>53</v>
      </c>
      <c r="I216" s="19">
        <f>SUM(I210:I215)</f>
        <v>29.150000000000002</v>
      </c>
      <c r="J216" s="19">
        <f>SUM(J210:J215)</f>
        <v>0</v>
      </c>
      <c r="K216" s="19">
        <f>SUM(K210:K215)</f>
        <v>1.2430000000000001</v>
      </c>
      <c r="L216" s="19"/>
      <c r="M216" s="20">
        <f>SUM(M210:M215)</f>
        <v>839.02500000000009</v>
      </c>
    </row>
    <row r="217" spans="1:22" ht="15.75" customHeight="1" thickBot="1">
      <c r="A217" s="2">
        <v>1</v>
      </c>
      <c r="B217" s="9">
        <f>+B208+1</f>
        <v>24</v>
      </c>
      <c r="C217" s="10" t="s">
        <v>134</v>
      </c>
      <c r="D217" s="10" t="s">
        <v>12</v>
      </c>
      <c r="E217" s="10"/>
      <c r="F217" s="11" t="s">
        <v>13</v>
      </c>
      <c r="G217" s="10" t="s">
        <v>14</v>
      </c>
      <c r="H217" s="12">
        <v>13.919</v>
      </c>
      <c r="I217" s="53">
        <f>ROUND(1924.15*1.035/31.1*0.756*1.12,2)</f>
        <v>54.22</v>
      </c>
      <c r="J217" s="54">
        <f>I217*H217</f>
        <v>754.68817999999999</v>
      </c>
      <c r="K217" s="55">
        <f>+H217*20+10+1</f>
        <v>289.38</v>
      </c>
      <c r="L217" s="56">
        <f>M225</f>
        <v>755.50499999999988</v>
      </c>
      <c r="M217" s="53">
        <f>I225</f>
        <v>40.15</v>
      </c>
      <c r="N217" s="57">
        <v>0</v>
      </c>
      <c r="O217" s="58">
        <f>SUM(J217:N217)</f>
        <v>1839.72318</v>
      </c>
      <c r="P217" s="10">
        <v>1</v>
      </c>
      <c r="Q217" s="22">
        <f>ROUND(O217/0.85,0)</f>
        <v>2164</v>
      </c>
      <c r="R217" s="13">
        <f>Q217*P217</f>
        <v>2164</v>
      </c>
    </row>
    <row r="218" spans="1:22" s="5" customFormat="1" ht="21" customHeight="1">
      <c r="A218" s="2">
        <v>1</v>
      </c>
      <c r="B218" s="15" t="s">
        <v>0</v>
      </c>
      <c r="C218" s="7" t="s">
        <v>1</v>
      </c>
      <c r="D218" s="7" t="s">
        <v>11</v>
      </c>
      <c r="E218" s="8" t="s">
        <v>2</v>
      </c>
      <c r="F218" s="7" t="s">
        <v>3</v>
      </c>
      <c r="G218" s="8" t="s">
        <v>4</v>
      </c>
      <c r="H218" s="7" t="s">
        <v>5</v>
      </c>
      <c r="I218" s="8" t="s">
        <v>6</v>
      </c>
      <c r="J218" s="8" t="s">
        <v>10</v>
      </c>
      <c r="K218" s="7" t="s">
        <v>7</v>
      </c>
      <c r="L218" s="8" t="s">
        <v>8</v>
      </c>
      <c r="M218" s="8" t="s">
        <v>9</v>
      </c>
      <c r="N218" s="16"/>
      <c r="O218" s="16"/>
      <c r="P218" s="16"/>
      <c r="Q218" s="16"/>
      <c r="R218" s="17"/>
      <c r="S218" s="17"/>
      <c r="T218" s="17"/>
      <c r="U218" s="17"/>
      <c r="V218" s="17"/>
    </row>
    <row r="219" spans="1:22" ht="15.75" customHeight="1">
      <c r="A219" s="2">
        <v>1</v>
      </c>
      <c r="C219" s="18" t="s">
        <v>15</v>
      </c>
      <c r="D219" s="18" t="s">
        <v>16</v>
      </c>
      <c r="E219" s="18">
        <v>1.2</v>
      </c>
      <c r="F219" s="18" t="s">
        <v>192</v>
      </c>
      <c r="G219" s="18">
        <v>0.55000000000000004</v>
      </c>
      <c r="H219" s="18">
        <v>2</v>
      </c>
      <c r="I219" s="18">
        <f t="shared" ref="I219:I223" si="32">+H219*G219</f>
        <v>1.1000000000000001</v>
      </c>
      <c r="J219" s="18">
        <v>0</v>
      </c>
      <c r="K219" s="18">
        <v>1.4E-2</v>
      </c>
      <c r="L219" s="18">
        <v>565</v>
      </c>
      <c r="M219" s="59">
        <f t="shared" ref="M219:M223" si="33">+L219*K219</f>
        <v>7.91</v>
      </c>
    </row>
    <row r="220" spans="1:22" ht="15.75" customHeight="1">
      <c r="A220" s="2">
        <v>1</v>
      </c>
      <c r="C220" s="18" t="s">
        <v>15</v>
      </c>
      <c r="D220" s="18" t="s">
        <v>16</v>
      </c>
      <c r="E220" s="18">
        <v>1.6</v>
      </c>
      <c r="F220" s="18" t="s">
        <v>192</v>
      </c>
      <c r="G220" s="18">
        <v>0.55000000000000004</v>
      </c>
      <c r="H220" s="18">
        <v>68</v>
      </c>
      <c r="I220" s="18">
        <f t="shared" si="32"/>
        <v>37.400000000000006</v>
      </c>
      <c r="J220" s="18">
        <v>0</v>
      </c>
      <c r="K220" s="18">
        <v>1.1379999999999999</v>
      </c>
      <c r="L220" s="18">
        <v>565</v>
      </c>
      <c r="M220" s="59">
        <f t="shared" si="33"/>
        <v>642.96999999999991</v>
      </c>
    </row>
    <row r="221" spans="1:22" ht="15.75" customHeight="1">
      <c r="A221" s="2">
        <v>1</v>
      </c>
      <c r="C221" s="18" t="s">
        <v>15</v>
      </c>
      <c r="D221" s="18" t="s">
        <v>16</v>
      </c>
      <c r="E221" s="18">
        <v>2</v>
      </c>
      <c r="F221" s="18" t="s">
        <v>192</v>
      </c>
      <c r="G221" s="18">
        <v>0.55000000000000004</v>
      </c>
      <c r="H221" s="18">
        <v>1</v>
      </c>
      <c r="I221" s="18">
        <f t="shared" si="32"/>
        <v>0.55000000000000004</v>
      </c>
      <c r="J221" s="18">
        <v>0</v>
      </c>
      <c r="K221" s="18">
        <v>3.3000000000000002E-2</v>
      </c>
      <c r="L221" s="18">
        <v>675</v>
      </c>
      <c r="M221" s="59">
        <f t="shared" si="33"/>
        <v>22.275000000000002</v>
      </c>
    </row>
    <row r="222" spans="1:22" ht="15.75" customHeight="1">
      <c r="A222" s="2">
        <v>1</v>
      </c>
      <c r="C222" s="18" t="s">
        <v>15</v>
      </c>
      <c r="D222" s="18" t="s">
        <v>16</v>
      </c>
      <c r="E222" s="18">
        <v>2.4</v>
      </c>
      <c r="F222" s="18" t="s">
        <v>192</v>
      </c>
      <c r="G222" s="18">
        <v>0.55000000000000004</v>
      </c>
      <c r="H222" s="18">
        <v>1</v>
      </c>
      <c r="I222" s="18">
        <f t="shared" si="32"/>
        <v>0.55000000000000004</v>
      </c>
      <c r="J222" s="18">
        <v>0</v>
      </c>
      <c r="K222" s="18">
        <v>0.05</v>
      </c>
      <c r="L222" s="18">
        <v>675</v>
      </c>
      <c r="M222" s="59">
        <f t="shared" si="33"/>
        <v>33.75</v>
      </c>
    </row>
    <row r="223" spans="1:22" ht="15.75" customHeight="1">
      <c r="A223" s="2">
        <v>1</v>
      </c>
      <c r="C223" s="18" t="s">
        <v>15</v>
      </c>
      <c r="D223" s="18" t="s">
        <v>16</v>
      </c>
      <c r="E223" s="18">
        <v>2.6</v>
      </c>
      <c r="F223" s="18" t="s">
        <v>192</v>
      </c>
      <c r="G223" s="18">
        <v>0.55000000000000004</v>
      </c>
      <c r="H223" s="18">
        <v>1</v>
      </c>
      <c r="I223" s="18">
        <f t="shared" si="32"/>
        <v>0.55000000000000004</v>
      </c>
      <c r="J223" s="18">
        <v>0</v>
      </c>
      <c r="K223" s="18">
        <v>7.1999999999999995E-2</v>
      </c>
      <c r="L223" s="18">
        <v>675</v>
      </c>
      <c r="M223" s="59">
        <f t="shared" si="33"/>
        <v>48.599999999999994</v>
      </c>
    </row>
    <row r="224" spans="1:22" ht="15.75" customHeight="1">
      <c r="A224" s="2">
        <v>1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</row>
    <row r="225" spans="1:22" ht="15.75" customHeight="1" thickBot="1">
      <c r="A225" s="2">
        <v>1</v>
      </c>
      <c r="C225" s="19" t="s">
        <v>17</v>
      </c>
      <c r="D225" s="19"/>
      <c r="E225" s="19"/>
      <c r="F225" s="19"/>
      <c r="G225" s="19"/>
      <c r="H225" s="19">
        <f>SUM(H219:H224)</f>
        <v>73</v>
      </c>
      <c r="I225" s="19">
        <f>SUM(I219:I224)</f>
        <v>40.15</v>
      </c>
      <c r="J225" s="19">
        <f>SUM(J219:J224)</f>
        <v>0</v>
      </c>
      <c r="K225" s="19">
        <f>SUM(K219:K224)</f>
        <v>1.3069999999999999</v>
      </c>
      <c r="L225" s="19"/>
      <c r="M225" s="20">
        <f>SUM(M219:M224)</f>
        <v>755.50499999999988</v>
      </c>
    </row>
    <row r="226" spans="1:22" ht="15.75" customHeight="1" thickBot="1">
      <c r="A226" s="2">
        <v>1</v>
      </c>
      <c r="B226" s="9">
        <f>+B217+1</f>
        <v>25</v>
      </c>
      <c r="C226" s="10" t="s">
        <v>135</v>
      </c>
      <c r="D226" s="10" t="s">
        <v>18</v>
      </c>
      <c r="E226" s="10"/>
      <c r="F226" s="11" t="s">
        <v>13</v>
      </c>
      <c r="G226" s="10" t="s">
        <v>14</v>
      </c>
      <c r="H226" s="12">
        <v>2.8540000000000001</v>
      </c>
      <c r="I226" s="53">
        <f>ROUND(1924.15*1.035/31.1*0.756*1.12,2)</f>
        <v>54.22</v>
      </c>
      <c r="J226" s="54">
        <f>I226*H226</f>
        <v>154.74387999999999</v>
      </c>
      <c r="K226" s="55">
        <f>+H226*20+5+1</f>
        <v>63.08</v>
      </c>
      <c r="L226" s="56">
        <f>M234</f>
        <v>240.15500000000003</v>
      </c>
      <c r="M226" s="53">
        <f>I234</f>
        <v>6.6</v>
      </c>
      <c r="N226" s="57">
        <v>0</v>
      </c>
      <c r="O226" s="58">
        <f>SUM(J226:N226)</f>
        <v>464.57888000000003</v>
      </c>
      <c r="P226" s="10">
        <v>1</v>
      </c>
      <c r="Q226" s="22">
        <f>ROUND(O226/0.85,0)</f>
        <v>547</v>
      </c>
      <c r="R226" s="13">
        <f>Q226*P226</f>
        <v>547</v>
      </c>
    </row>
    <row r="227" spans="1:22" s="5" customFormat="1" ht="21" customHeight="1">
      <c r="A227" s="2">
        <v>1</v>
      </c>
      <c r="B227" s="15" t="s">
        <v>0</v>
      </c>
      <c r="C227" s="7" t="s">
        <v>1</v>
      </c>
      <c r="D227" s="7" t="s">
        <v>11</v>
      </c>
      <c r="E227" s="8" t="s">
        <v>2</v>
      </c>
      <c r="F227" s="7" t="s">
        <v>3</v>
      </c>
      <c r="G227" s="8" t="s">
        <v>4</v>
      </c>
      <c r="H227" s="7" t="s">
        <v>5</v>
      </c>
      <c r="I227" s="8" t="s">
        <v>6</v>
      </c>
      <c r="J227" s="8" t="s">
        <v>10</v>
      </c>
      <c r="K227" s="7" t="s">
        <v>7</v>
      </c>
      <c r="L227" s="8" t="s">
        <v>8</v>
      </c>
      <c r="M227" s="8" t="s">
        <v>9</v>
      </c>
      <c r="N227" s="16"/>
      <c r="O227" s="16"/>
      <c r="P227" s="16"/>
      <c r="Q227" s="16"/>
      <c r="R227" s="17"/>
      <c r="S227" s="17"/>
      <c r="T227" s="17"/>
      <c r="U227" s="17"/>
      <c r="V227" s="17"/>
    </row>
    <row r="228" spans="1:22" ht="15.75" customHeight="1">
      <c r="A228" s="2">
        <v>1</v>
      </c>
      <c r="C228" s="18" t="s">
        <v>15</v>
      </c>
      <c r="D228" s="18" t="s">
        <v>16</v>
      </c>
      <c r="E228" s="18">
        <v>1.6</v>
      </c>
      <c r="F228" s="18" t="s">
        <v>192</v>
      </c>
      <c r="G228" s="18">
        <v>0.55000000000000004</v>
      </c>
      <c r="H228" s="18">
        <v>10</v>
      </c>
      <c r="I228" s="18">
        <f t="shared" ref="I228:I229" si="34">+H228*G228</f>
        <v>5.5</v>
      </c>
      <c r="J228" s="18">
        <v>0</v>
      </c>
      <c r="K228" s="18">
        <v>0.16700000000000001</v>
      </c>
      <c r="L228" s="18">
        <v>565</v>
      </c>
      <c r="M228" s="59">
        <f t="shared" ref="M228:M229" si="35">+L228*K228</f>
        <v>94.355000000000004</v>
      </c>
    </row>
    <row r="229" spans="1:22" ht="15.75" customHeight="1">
      <c r="A229" s="2">
        <v>1</v>
      </c>
      <c r="C229" s="18" t="s">
        <v>15</v>
      </c>
      <c r="D229" s="18" t="s">
        <v>16</v>
      </c>
      <c r="E229" s="18">
        <v>2.7</v>
      </c>
      <c r="F229" s="18" t="s">
        <v>192</v>
      </c>
      <c r="G229" s="18">
        <v>0.55000000000000004</v>
      </c>
      <c r="H229" s="18">
        <v>2</v>
      </c>
      <c r="I229" s="18">
        <f t="shared" si="34"/>
        <v>1.1000000000000001</v>
      </c>
      <c r="J229" s="18">
        <v>0</v>
      </c>
      <c r="K229" s="18">
        <v>0.16200000000000001</v>
      </c>
      <c r="L229" s="18">
        <v>900</v>
      </c>
      <c r="M229" s="59">
        <f t="shared" si="35"/>
        <v>145.80000000000001</v>
      </c>
    </row>
    <row r="230" spans="1:22" ht="15.75" customHeight="1">
      <c r="A230" s="2">
        <v>1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</row>
    <row r="231" spans="1:22" ht="15.75" customHeight="1">
      <c r="A231" s="2">
        <v>1</v>
      </c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</row>
    <row r="232" spans="1:22" ht="15.75" customHeight="1">
      <c r="A232" s="2">
        <v>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</row>
    <row r="233" spans="1:22" ht="15.75" customHeight="1">
      <c r="A233" s="2">
        <v>1</v>
      </c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</row>
    <row r="234" spans="1:22" ht="15.75" customHeight="1" thickBot="1">
      <c r="A234" s="2">
        <v>1</v>
      </c>
      <c r="C234" s="19" t="s">
        <v>17</v>
      </c>
      <c r="D234" s="19"/>
      <c r="E234" s="19"/>
      <c r="F234" s="19"/>
      <c r="G234" s="19"/>
      <c r="H234" s="19">
        <f>SUM(H228:H233)</f>
        <v>12</v>
      </c>
      <c r="I234" s="19">
        <f>SUM(I228:I233)</f>
        <v>6.6</v>
      </c>
      <c r="J234" s="19">
        <f>SUM(J228:J233)</f>
        <v>0</v>
      </c>
      <c r="K234" s="19">
        <f>SUM(K228:K233)</f>
        <v>0.32900000000000001</v>
      </c>
      <c r="L234" s="19"/>
      <c r="M234" s="20">
        <f>SUM(M228:M233)</f>
        <v>240.15500000000003</v>
      </c>
    </row>
    <row r="235" spans="1:22" ht="15.75" customHeight="1" thickBot="1">
      <c r="A235" s="2">
        <v>1</v>
      </c>
      <c r="B235" s="9">
        <f>+B226+1</f>
        <v>26</v>
      </c>
      <c r="C235" s="10" t="s">
        <v>136</v>
      </c>
      <c r="D235" s="10" t="s">
        <v>18</v>
      </c>
      <c r="E235" s="10"/>
      <c r="F235" s="11" t="s">
        <v>13</v>
      </c>
      <c r="G235" s="10" t="s">
        <v>14</v>
      </c>
      <c r="H235" s="12">
        <v>3.1019999999999999</v>
      </c>
      <c r="I235" s="53">
        <f>ROUND(1924.15*1.035/31.1*0.756*1.12,2)</f>
        <v>54.22</v>
      </c>
      <c r="J235" s="54">
        <f>I235*H235</f>
        <v>168.19044</v>
      </c>
      <c r="K235" s="55">
        <f>+H235*20+5+1</f>
        <v>68.039999999999992</v>
      </c>
      <c r="L235" s="56">
        <f>M243</f>
        <v>230.625</v>
      </c>
      <c r="M235" s="53">
        <f>I243</f>
        <v>3.3000000000000003</v>
      </c>
      <c r="N235" s="57">
        <v>0</v>
      </c>
      <c r="O235" s="58">
        <f>SUM(J235:N235)</f>
        <v>470.15544</v>
      </c>
      <c r="P235" s="10">
        <v>1</v>
      </c>
      <c r="Q235" s="22">
        <f>ROUND(O235/0.85,0)</f>
        <v>553</v>
      </c>
      <c r="R235" s="13">
        <f>Q235*P235</f>
        <v>553</v>
      </c>
    </row>
    <row r="236" spans="1:22" s="5" customFormat="1" ht="21" customHeight="1">
      <c r="A236" s="2">
        <v>1</v>
      </c>
      <c r="B236" s="15" t="s">
        <v>0</v>
      </c>
      <c r="C236" s="7" t="s">
        <v>1</v>
      </c>
      <c r="D236" s="7" t="s">
        <v>11</v>
      </c>
      <c r="E236" s="8" t="s">
        <v>2</v>
      </c>
      <c r="F236" s="7" t="s">
        <v>3</v>
      </c>
      <c r="G236" s="8" t="s">
        <v>4</v>
      </c>
      <c r="H236" s="7" t="s">
        <v>5</v>
      </c>
      <c r="I236" s="8" t="s">
        <v>6</v>
      </c>
      <c r="J236" s="8" t="s">
        <v>10</v>
      </c>
      <c r="K236" s="7" t="s">
        <v>7</v>
      </c>
      <c r="L236" s="8" t="s">
        <v>8</v>
      </c>
      <c r="M236" s="8" t="s">
        <v>9</v>
      </c>
      <c r="N236" s="16"/>
      <c r="O236" s="16"/>
      <c r="P236" s="16"/>
      <c r="Q236" s="16"/>
      <c r="R236" s="17"/>
      <c r="S236" s="17"/>
      <c r="T236" s="17"/>
      <c r="U236" s="17"/>
      <c r="V236" s="17"/>
    </row>
    <row r="237" spans="1:22" ht="15.75" customHeight="1">
      <c r="A237" s="2">
        <v>1</v>
      </c>
      <c r="C237" s="18" t="s">
        <v>15</v>
      </c>
      <c r="D237" s="18" t="s">
        <v>16</v>
      </c>
      <c r="E237" s="18">
        <v>1.9</v>
      </c>
      <c r="F237" s="18" t="s">
        <v>192</v>
      </c>
      <c r="G237" s="18">
        <v>0.55000000000000004</v>
      </c>
      <c r="H237" s="18">
        <v>2</v>
      </c>
      <c r="I237" s="18">
        <f t="shared" ref="I237:I239" si="36">+H237*G237</f>
        <v>1.1000000000000001</v>
      </c>
      <c r="J237" s="18">
        <v>0</v>
      </c>
      <c r="K237" s="18">
        <v>4.7E-2</v>
      </c>
      <c r="L237" s="18">
        <v>675</v>
      </c>
      <c r="M237" s="59">
        <f t="shared" ref="M237:M239" si="37">+L237*K237</f>
        <v>31.725000000000001</v>
      </c>
    </row>
    <row r="238" spans="1:22" ht="15.75" customHeight="1">
      <c r="A238" s="2">
        <v>1</v>
      </c>
      <c r="C238" s="18" t="s">
        <v>15</v>
      </c>
      <c r="D238" s="18" t="s">
        <v>16</v>
      </c>
      <c r="E238" s="18">
        <v>2.2000000000000002</v>
      </c>
      <c r="F238" s="18" t="s">
        <v>192</v>
      </c>
      <c r="G238" s="18">
        <v>0.55000000000000004</v>
      </c>
      <c r="H238" s="18">
        <v>2</v>
      </c>
      <c r="I238" s="18">
        <f t="shared" si="36"/>
        <v>1.1000000000000001</v>
      </c>
      <c r="J238" s="18">
        <v>0</v>
      </c>
      <c r="K238" s="18">
        <v>8.7999999999999995E-2</v>
      </c>
      <c r="L238" s="18">
        <v>675</v>
      </c>
      <c r="M238" s="59">
        <f t="shared" si="37"/>
        <v>59.4</v>
      </c>
    </row>
    <row r="239" spans="1:22" ht="15.75" customHeight="1">
      <c r="A239" s="2">
        <v>1</v>
      </c>
      <c r="C239" s="18" t="s">
        <v>15</v>
      </c>
      <c r="D239" s="18" t="s">
        <v>16</v>
      </c>
      <c r="E239" s="18">
        <v>2.7</v>
      </c>
      <c r="F239" s="18" t="s">
        <v>192</v>
      </c>
      <c r="G239" s="18">
        <v>0.55000000000000004</v>
      </c>
      <c r="H239" s="18">
        <v>2</v>
      </c>
      <c r="I239" s="18">
        <f t="shared" si="36"/>
        <v>1.1000000000000001</v>
      </c>
      <c r="J239" s="18">
        <v>0</v>
      </c>
      <c r="K239" s="18">
        <v>0.155</v>
      </c>
      <c r="L239" s="18">
        <v>900</v>
      </c>
      <c r="M239" s="59">
        <f t="shared" si="37"/>
        <v>139.5</v>
      </c>
    </row>
    <row r="240" spans="1:22" ht="15.75" customHeight="1">
      <c r="A240" s="2">
        <v>1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</row>
    <row r="241" spans="1:22" ht="15.75" customHeight="1">
      <c r="A241" s="2">
        <v>1</v>
      </c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</row>
    <row r="242" spans="1:22" ht="15.75" customHeight="1">
      <c r="A242" s="2">
        <v>1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</row>
    <row r="243" spans="1:22" ht="15.75" customHeight="1" thickBot="1">
      <c r="A243" s="2">
        <v>1</v>
      </c>
      <c r="C243" s="19" t="s">
        <v>17</v>
      </c>
      <c r="D243" s="19"/>
      <c r="E243" s="19"/>
      <c r="F243" s="19"/>
      <c r="G243" s="19"/>
      <c r="H243" s="19">
        <f>SUM(H237:H242)</f>
        <v>6</v>
      </c>
      <c r="I243" s="19">
        <f>SUM(I237:I242)</f>
        <v>3.3000000000000003</v>
      </c>
      <c r="J243" s="19">
        <f>SUM(J237:J242)</f>
        <v>0</v>
      </c>
      <c r="K243" s="19">
        <f>SUM(K237:K242)</f>
        <v>0.29000000000000004</v>
      </c>
      <c r="L243" s="19"/>
      <c r="M243" s="20">
        <f>SUM(M237:M242)</f>
        <v>230.625</v>
      </c>
    </row>
    <row r="244" spans="1:22" ht="15.75" customHeight="1" thickBot="1">
      <c r="A244" s="2">
        <v>1</v>
      </c>
      <c r="B244" s="9">
        <f>+B235+1</f>
        <v>27</v>
      </c>
      <c r="C244" s="10" t="s">
        <v>137</v>
      </c>
      <c r="D244" s="10" t="s">
        <v>20</v>
      </c>
      <c r="E244" s="10"/>
      <c r="F244" s="11" t="s">
        <v>13</v>
      </c>
      <c r="G244" s="10" t="s">
        <v>14</v>
      </c>
      <c r="H244" s="12">
        <v>5.27</v>
      </c>
      <c r="I244" s="53">
        <f>ROUND(1924.15*1.035/31.1*0.756*1.12,2)</f>
        <v>54.22</v>
      </c>
      <c r="J244" s="54">
        <f>I244*H244</f>
        <v>285.73939999999999</v>
      </c>
      <c r="K244" s="55">
        <f>+H244*20+8+1</f>
        <v>114.39999999999999</v>
      </c>
      <c r="L244" s="56">
        <f>M252</f>
        <v>360.46</v>
      </c>
      <c r="M244" s="53">
        <f>I252</f>
        <v>8.25</v>
      </c>
      <c r="N244" s="57">
        <v>0</v>
      </c>
      <c r="O244" s="58">
        <f>SUM(J244:N244)</f>
        <v>768.84939999999995</v>
      </c>
      <c r="P244" s="10">
        <v>1</v>
      </c>
      <c r="Q244" s="22">
        <f>ROUND(O244/0.85,0)</f>
        <v>905</v>
      </c>
      <c r="R244" s="13">
        <f>Q244*P244</f>
        <v>905</v>
      </c>
    </row>
    <row r="245" spans="1:22" s="5" customFormat="1" ht="21" customHeight="1">
      <c r="A245" s="2">
        <v>1</v>
      </c>
      <c r="B245" s="15" t="s">
        <v>0</v>
      </c>
      <c r="C245" s="7" t="s">
        <v>1</v>
      </c>
      <c r="D245" s="7" t="s">
        <v>11</v>
      </c>
      <c r="E245" s="8" t="s">
        <v>2</v>
      </c>
      <c r="F245" s="7" t="s">
        <v>3</v>
      </c>
      <c r="G245" s="8" t="s">
        <v>4</v>
      </c>
      <c r="H245" s="7" t="s">
        <v>5</v>
      </c>
      <c r="I245" s="8" t="s">
        <v>6</v>
      </c>
      <c r="J245" s="8" t="s">
        <v>10</v>
      </c>
      <c r="K245" s="7" t="s">
        <v>7</v>
      </c>
      <c r="L245" s="8" t="s">
        <v>8</v>
      </c>
      <c r="M245" s="8" t="s">
        <v>9</v>
      </c>
      <c r="N245" s="16"/>
      <c r="O245" s="16"/>
      <c r="P245" s="16"/>
      <c r="Q245" s="16"/>
      <c r="R245" s="17"/>
      <c r="S245" s="17"/>
      <c r="T245" s="17"/>
      <c r="U245" s="17"/>
      <c r="V245" s="17"/>
    </row>
    <row r="246" spans="1:22" ht="15.75" customHeight="1">
      <c r="A246" s="2">
        <v>1</v>
      </c>
      <c r="C246" s="18" t="s">
        <v>15</v>
      </c>
      <c r="D246" s="18" t="s">
        <v>16</v>
      </c>
      <c r="E246" s="18">
        <v>1.7</v>
      </c>
      <c r="F246" s="18" t="s">
        <v>192</v>
      </c>
      <c r="G246" s="18">
        <v>0.55000000000000004</v>
      </c>
      <c r="H246" s="18">
        <v>10</v>
      </c>
      <c r="I246" s="18">
        <f t="shared" ref="I246:I249" si="38">+H246*G246</f>
        <v>5.5</v>
      </c>
      <c r="J246" s="18">
        <v>0</v>
      </c>
      <c r="K246" s="18">
        <v>0.184</v>
      </c>
      <c r="L246" s="18">
        <v>565</v>
      </c>
      <c r="M246" s="59">
        <f t="shared" ref="M246:M249" si="39">+L246*K246</f>
        <v>103.96</v>
      </c>
    </row>
    <row r="247" spans="1:22" ht="15.75" customHeight="1">
      <c r="A247" s="2">
        <v>1</v>
      </c>
      <c r="C247" s="18" t="s">
        <v>15</v>
      </c>
      <c r="D247" s="18" t="s">
        <v>16</v>
      </c>
      <c r="E247" s="18">
        <v>2.1</v>
      </c>
      <c r="F247" s="18" t="s">
        <v>192</v>
      </c>
      <c r="G247" s="18">
        <v>0.55000000000000004</v>
      </c>
      <c r="H247" s="18">
        <v>2</v>
      </c>
      <c r="I247" s="18">
        <f t="shared" si="38"/>
        <v>1.1000000000000001</v>
      </c>
      <c r="J247" s="18">
        <v>0</v>
      </c>
      <c r="K247" s="18">
        <v>7.2999999999999995E-2</v>
      </c>
      <c r="L247" s="18">
        <v>675</v>
      </c>
      <c r="M247" s="59">
        <f t="shared" si="39"/>
        <v>49.274999999999999</v>
      </c>
    </row>
    <row r="248" spans="1:22" ht="15.75" customHeight="1">
      <c r="A248" s="2">
        <v>1</v>
      </c>
      <c r="C248" s="18" t="s">
        <v>15</v>
      </c>
      <c r="D248" s="18" t="s">
        <v>16</v>
      </c>
      <c r="E248" s="18">
        <v>2.4</v>
      </c>
      <c r="F248" s="18" t="s">
        <v>192</v>
      </c>
      <c r="G248" s="18">
        <v>0.55000000000000004</v>
      </c>
      <c r="H248" s="18">
        <v>2</v>
      </c>
      <c r="I248" s="18">
        <f t="shared" si="38"/>
        <v>1.1000000000000001</v>
      </c>
      <c r="J248" s="18">
        <v>0</v>
      </c>
      <c r="K248" s="18">
        <v>0.107</v>
      </c>
      <c r="L248" s="18">
        <v>675</v>
      </c>
      <c r="M248" s="59">
        <f t="shared" si="39"/>
        <v>72.224999999999994</v>
      </c>
    </row>
    <row r="249" spans="1:22" ht="15.75" customHeight="1">
      <c r="A249" s="2">
        <v>1</v>
      </c>
      <c r="C249" s="18" t="s">
        <v>15</v>
      </c>
      <c r="D249" s="18" t="s">
        <v>16</v>
      </c>
      <c r="E249" s="18">
        <v>3.3</v>
      </c>
      <c r="F249" s="18" t="s">
        <v>192</v>
      </c>
      <c r="G249" s="18">
        <v>0.55000000000000004</v>
      </c>
      <c r="H249" s="18">
        <v>1</v>
      </c>
      <c r="I249" s="18">
        <f t="shared" si="38"/>
        <v>0.55000000000000004</v>
      </c>
      <c r="J249" s="18">
        <v>0</v>
      </c>
      <c r="K249" s="18">
        <v>0.13500000000000001</v>
      </c>
      <c r="L249" s="18">
        <v>1000</v>
      </c>
      <c r="M249" s="59">
        <f t="shared" si="39"/>
        <v>135</v>
      </c>
    </row>
    <row r="250" spans="1:22" ht="15.75" customHeight="1">
      <c r="A250" s="2">
        <v>1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</row>
    <row r="251" spans="1:22" ht="15.75" customHeight="1">
      <c r="A251" s="2">
        <v>1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</row>
    <row r="252" spans="1:22" ht="15.75" customHeight="1" thickBot="1">
      <c r="A252" s="2">
        <v>1</v>
      </c>
      <c r="C252" s="19" t="s">
        <v>17</v>
      </c>
      <c r="D252" s="19"/>
      <c r="E252" s="19"/>
      <c r="F252" s="19"/>
      <c r="G252" s="19"/>
      <c r="H252" s="19">
        <f>SUM(H246:H251)</f>
        <v>15</v>
      </c>
      <c r="I252" s="19">
        <f>SUM(I246:I251)</f>
        <v>8.25</v>
      </c>
      <c r="J252" s="19">
        <f>SUM(J246:J251)</f>
        <v>0</v>
      </c>
      <c r="K252" s="19">
        <f>SUM(K246:K251)</f>
        <v>0.499</v>
      </c>
      <c r="L252" s="19"/>
      <c r="M252" s="20">
        <f>SUM(M246:M251)</f>
        <v>360.46</v>
      </c>
    </row>
    <row r="253" spans="1:22" ht="15.75" customHeight="1" thickBot="1">
      <c r="A253" s="2">
        <v>1</v>
      </c>
      <c r="B253" s="9">
        <f>+B244+1</f>
        <v>28</v>
      </c>
      <c r="C253" s="10" t="s">
        <v>26</v>
      </c>
      <c r="D253" s="10" t="s">
        <v>12</v>
      </c>
      <c r="E253" s="10"/>
      <c r="F253" s="11" t="s">
        <v>21</v>
      </c>
      <c r="G253" s="10" t="s">
        <v>14</v>
      </c>
      <c r="H253" s="12">
        <v>17.84</v>
      </c>
      <c r="I253" s="53">
        <f>ROUND(1924.15*1.035/31.1*0.756*1.12,2)</f>
        <v>54.22</v>
      </c>
      <c r="J253" s="54">
        <f>I253*H253</f>
        <v>967.28480000000002</v>
      </c>
      <c r="K253" s="55">
        <f>+H253*20+10+1</f>
        <v>367.8</v>
      </c>
      <c r="L253" s="56">
        <f>M261</f>
        <v>838.46</v>
      </c>
      <c r="M253" s="53">
        <f>I261</f>
        <v>50.050000000000004</v>
      </c>
      <c r="N253" s="57">
        <v>0</v>
      </c>
      <c r="O253" s="58">
        <f>SUM(J253:N253)</f>
        <v>2223.5948000000003</v>
      </c>
      <c r="P253" s="10">
        <v>1</v>
      </c>
      <c r="Q253" s="22">
        <f>ROUND(O253/0.85,0)</f>
        <v>2616</v>
      </c>
      <c r="R253" s="13">
        <f>Q253*P253</f>
        <v>2616</v>
      </c>
    </row>
    <row r="254" spans="1:22" s="5" customFormat="1" ht="21" customHeight="1">
      <c r="A254" s="2">
        <v>1</v>
      </c>
      <c r="B254" s="15" t="s">
        <v>0</v>
      </c>
      <c r="C254" s="7" t="s">
        <v>1</v>
      </c>
      <c r="D254" s="7" t="s">
        <v>11</v>
      </c>
      <c r="E254" s="8" t="s">
        <v>2</v>
      </c>
      <c r="F254" s="7" t="s">
        <v>3</v>
      </c>
      <c r="G254" s="8" t="s">
        <v>4</v>
      </c>
      <c r="H254" s="7" t="s">
        <v>5</v>
      </c>
      <c r="I254" s="8" t="s">
        <v>6</v>
      </c>
      <c r="J254" s="8" t="s">
        <v>10</v>
      </c>
      <c r="K254" s="7" t="s">
        <v>7</v>
      </c>
      <c r="L254" s="8" t="s">
        <v>8</v>
      </c>
      <c r="M254" s="8" t="s">
        <v>9</v>
      </c>
      <c r="N254" s="16"/>
      <c r="O254" s="16"/>
      <c r="P254" s="16"/>
      <c r="Q254" s="16"/>
      <c r="R254" s="17"/>
      <c r="S254" s="17"/>
      <c r="T254" s="17"/>
      <c r="U254" s="17"/>
      <c r="V254" s="17"/>
    </row>
    <row r="255" spans="1:22" ht="15.75" customHeight="1">
      <c r="A255" s="2">
        <v>1</v>
      </c>
      <c r="C255" s="18" t="s">
        <v>15</v>
      </c>
      <c r="D255" s="18" t="s">
        <v>16</v>
      </c>
      <c r="E255" s="18">
        <v>1.6</v>
      </c>
      <c r="F255" s="18" t="s">
        <v>192</v>
      </c>
      <c r="G255" s="18">
        <v>0.55000000000000004</v>
      </c>
      <c r="H255" s="18">
        <v>91</v>
      </c>
      <c r="I255" s="18">
        <f>+H255*G255</f>
        <v>50.050000000000004</v>
      </c>
      <c r="J255" s="18">
        <v>0</v>
      </c>
      <c r="K255" s="18">
        <v>1.484</v>
      </c>
      <c r="L255" s="18">
        <v>565</v>
      </c>
      <c r="M255" s="59">
        <f>+L255*K255</f>
        <v>838.46</v>
      </c>
    </row>
    <row r="256" spans="1:22" ht="15.75" customHeight="1">
      <c r="A256" s="2">
        <v>1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</row>
    <row r="257" spans="1:22" ht="15.75" customHeight="1">
      <c r="A257" s="2">
        <v>1</v>
      </c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</row>
    <row r="258" spans="1:22" ht="15.75" customHeight="1">
      <c r="A258" s="2">
        <v>1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</row>
    <row r="259" spans="1:22" ht="15.75" customHeight="1">
      <c r="A259" s="2">
        <v>1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</row>
    <row r="260" spans="1:22" ht="15.75" customHeight="1">
      <c r="A260" s="2">
        <v>1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</row>
    <row r="261" spans="1:22" ht="15.75" customHeight="1" thickBot="1">
      <c r="A261" s="2">
        <v>1</v>
      </c>
      <c r="C261" s="19" t="s">
        <v>17</v>
      </c>
      <c r="D261" s="19"/>
      <c r="E261" s="19"/>
      <c r="F261" s="19"/>
      <c r="G261" s="19"/>
      <c r="H261" s="19">
        <f>SUM(H255:H260)</f>
        <v>91</v>
      </c>
      <c r="I261" s="19">
        <f>SUM(I255:I260)</f>
        <v>50.050000000000004</v>
      </c>
      <c r="J261" s="19">
        <f>SUM(J255:J260)</f>
        <v>0</v>
      </c>
      <c r="K261" s="19">
        <f>SUM(K255:K260)</f>
        <v>1.484</v>
      </c>
      <c r="L261" s="19"/>
      <c r="M261" s="20">
        <f>SUM(M255:M260)</f>
        <v>838.46</v>
      </c>
    </row>
    <row r="262" spans="1:22" ht="15.75" customHeight="1" thickBot="1">
      <c r="A262" s="2">
        <v>1</v>
      </c>
      <c r="B262" s="9">
        <f>+B253+1</f>
        <v>29</v>
      </c>
      <c r="C262" s="10" t="s">
        <v>27</v>
      </c>
      <c r="D262" s="10" t="s">
        <v>18</v>
      </c>
      <c r="E262" s="10"/>
      <c r="F262" s="11" t="s">
        <v>21</v>
      </c>
      <c r="G262" s="10" t="s">
        <v>14</v>
      </c>
      <c r="H262" s="12">
        <v>3.54</v>
      </c>
      <c r="I262" s="53">
        <f>ROUND(1924.15*1.035/31.1*0.756*1.12,2)</f>
        <v>54.22</v>
      </c>
      <c r="J262" s="54">
        <f>I262*H262</f>
        <v>191.93879999999999</v>
      </c>
      <c r="K262" s="55">
        <f>+H262*20+5+1</f>
        <v>76.8</v>
      </c>
      <c r="L262" s="56">
        <f>M270</f>
        <v>192.66500000000002</v>
      </c>
      <c r="M262" s="53">
        <f>I270</f>
        <v>11</v>
      </c>
      <c r="N262" s="57">
        <v>0</v>
      </c>
      <c r="O262" s="58">
        <f>SUM(J262:N262)</f>
        <v>472.40379999999999</v>
      </c>
      <c r="P262" s="10">
        <v>1</v>
      </c>
      <c r="Q262" s="22">
        <f>ROUND(O262/0.85,0)</f>
        <v>556</v>
      </c>
      <c r="R262" s="13">
        <f>Q262*P262</f>
        <v>556</v>
      </c>
    </row>
    <row r="263" spans="1:22" s="5" customFormat="1" ht="21" customHeight="1">
      <c r="A263" s="2">
        <v>1</v>
      </c>
      <c r="B263" s="15" t="s">
        <v>0</v>
      </c>
      <c r="C263" s="7" t="s">
        <v>1</v>
      </c>
      <c r="D263" s="7" t="s">
        <v>11</v>
      </c>
      <c r="E263" s="8" t="s">
        <v>2</v>
      </c>
      <c r="F263" s="7" t="s">
        <v>3</v>
      </c>
      <c r="G263" s="8" t="s">
        <v>4</v>
      </c>
      <c r="H263" s="7" t="s">
        <v>5</v>
      </c>
      <c r="I263" s="8" t="s">
        <v>6</v>
      </c>
      <c r="J263" s="8" t="s">
        <v>10</v>
      </c>
      <c r="K263" s="7" t="s">
        <v>7</v>
      </c>
      <c r="L263" s="8" t="s">
        <v>8</v>
      </c>
      <c r="M263" s="8" t="s">
        <v>9</v>
      </c>
      <c r="N263" s="16"/>
      <c r="O263" s="16"/>
      <c r="P263" s="16"/>
      <c r="Q263" s="16"/>
      <c r="R263" s="17"/>
      <c r="S263" s="17"/>
      <c r="T263" s="17"/>
      <c r="U263" s="17"/>
      <c r="V263" s="17"/>
    </row>
    <row r="264" spans="1:22" ht="15.75" customHeight="1">
      <c r="A264" s="2">
        <v>1</v>
      </c>
      <c r="C264" s="18" t="s">
        <v>15</v>
      </c>
      <c r="D264" s="18" t="s">
        <v>16</v>
      </c>
      <c r="E264" s="18">
        <v>1.6</v>
      </c>
      <c r="F264" s="18" t="s">
        <v>192</v>
      </c>
      <c r="G264" s="18">
        <v>0.55000000000000004</v>
      </c>
      <c r="H264" s="18">
        <v>20</v>
      </c>
      <c r="I264" s="18">
        <f>+H264*G264</f>
        <v>11</v>
      </c>
      <c r="J264" s="18">
        <v>0</v>
      </c>
      <c r="K264" s="18">
        <v>0.34100000000000003</v>
      </c>
      <c r="L264" s="18">
        <v>565</v>
      </c>
      <c r="M264" s="59">
        <f>+L264*K264</f>
        <v>192.66500000000002</v>
      </c>
    </row>
    <row r="265" spans="1:22" ht="15.75" customHeight="1">
      <c r="A265" s="2">
        <v>1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</row>
    <row r="266" spans="1:22" ht="15.75" customHeight="1">
      <c r="A266" s="2">
        <v>1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</row>
    <row r="267" spans="1:22" ht="15.75" customHeight="1">
      <c r="A267" s="2">
        <v>1</v>
      </c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22" ht="15.75" customHeight="1">
      <c r="A268" s="2">
        <v>1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</row>
    <row r="269" spans="1:22" ht="15.75" customHeight="1">
      <c r="A269" s="2">
        <v>1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</row>
    <row r="270" spans="1:22" ht="15.75" customHeight="1" thickBot="1">
      <c r="A270" s="2">
        <v>1</v>
      </c>
      <c r="C270" s="19" t="s">
        <v>17</v>
      </c>
      <c r="D270" s="19"/>
      <c r="E270" s="19"/>
      <c r="F270" s="19"/>
      <c r="G270" s="19"/>
      <c r="H270" s="19">
        <f>SUM(H264:H269)</f>
        <v>20</v>
      </c>
      <c r="I270" s="19">
        <f>SUM(I264:I269)</f>
        <v>11</v>
      </c>
      <c r="J270" s="19">
        <f>SUM(J264:J269)</f>
        <v>0</v>
      </c>
      <c r="K270" s="19">
        <f>SUM(K264:K269)</f>
        <v>0.34100000000000003</v>
      </c>
      <c r="L270" s="19"/>
      <c r="M270" s="20">
        <f>SUM(M264:M269)</f>
        <v>192.66500000000002</v>
      </c>
    </row>
    <row r="271" spans="1:22" ht="15.75" customHeight="1" thickBot="1">
      <c r="A271" s="2">
        <v>1</v>
      </c>
      <c r="B271" s="9">
        <f>+B262+1</f>
        <v>30</v>
      </c>
      <c r="C271" s="10" t="s">
        <v>28</v>
      </c>
      <c r="D271" s="10" t="s">
        <v>20</v>
      </c>
      <c r="E271" s="10"/>
      <c r="F271" s="11" t="s">
        <v>21</v>
      </c>
      <c r="G271" s="10" t="s">
        <v>14</v>
      </c>
      <c r="H271" s="12">
        <v>8.16</v>
      </c>
      <c r="I271" s="53">
        <f>ROUND(1924.15*1.035/31.1*0.756*1.12,2)</f>
        <v>54.22</v>
      </c>
      <c r="J271" s="54">
        <f>I271*H271</f>
        <v>442.43520000000001</v>
      </c>
      <c r="K271" s="55">
        <f>+H271*20+8+1</f>
        <v>172.2</v>
      </c>
      <c r="L271" s="56">
        <f>M279</f>
        <v>557.09</v>
      </c>
      <c r="M271" s="53">
        <f>I279</f>
        <v>33</v>
      </c>
      <c r="N271" s="57">
        <v>0</v>
      </c>
      <c r="O271" s="58">
        <f>SUM(J271:N271)</f>
        <v>1204.7251999999999</v>
      </c>
      <c r="P271" s="10">
        <v>1</v>
      </c>
      <c r="Q271" s="22">
        <f>ROUND(O271/0.85,0)</f>
        <v>1417</v>
      </c>
      <c r="R271" s="13">
        <f>Q271*P271</f>
        <v>1417</v>
      </c>
    </row>
    <row r="272" spans="1:22" s="5" customFormat="1" ht="21" customHeight="1">
      <c r="A272" s="2">
        <v>1</v>
      </c>
      <c r="B272" s="15" t="s">
        <v>0</v>
      </c>
      <c r="C272" s="7" t="s">
        <v>1</v>
      </c>
      <c r="D272" s="7" t="s">
        <v>11</v>
      </c>
      <c r="E272" s="8" t="s">
        <v>2</v>
      </c>
      <c r="F272" s="7" t="s">
        <v>3</v>
      </c>
      <c r="G272" s="8" t="s">
        <v>4</v>
      </c>
      <c r="H272" s="7" t="s">
        <v>5</v>
      </c>
      <c r="I272" s="8" t="s">
        <v>6</v>
      </c>
      <c r="J272" s="8" t="s">
        <v>10</v>
      </c>
      <c r="K272" s="7" t="s">
        <v>7</v>
      </c>
      <c r="L272" s="8" t="s">
        <v>8</v>
      </c>
      <c r="M272" s="8" t="s">
        <v>9</v>
      </c>
      <c r="N272" s="16"/>
      <c r="O272" s="16"/>
      <c r="P272" s="16"/>
      <c r="Q272" s="16"/>
      <c r="R272" s="17"/>
      <c r="S272" s="17"/>
      <c r="T272" s="17"/>
      <c r="U272" s="17"/>
      <c r="V272" s="17"/>
    </row>
    <row r="273" spans="1:22" ht="15.75" customHeight="1">
      <c r="A273" s="2">
        <v>1</v>
      </c>
      <c r="C273" s="18" t="s">
        <v>15</v>
      </c>
      <c r="D273" s="18" t="s">
        <v>16</v>
      </c>
      <c r="E273" s="18">
        <v>1.6</v>
      </c>
      <c r="F273" s="18" t="s">
        <v>192</v>
      </c>
      <c r="G273" s="18">
        <v>0.55000000000000004</v>
      </c>
      <c r="H273" s="18">
        <v>60</v>
      </c>
      <c r="I273" s="18">
        <f>+H273*G273</f>
        <v>33</v>
      </c>
      <c r="J273" s="18">
        <v>0</v>
      </c>
      <c r="K273" s="18">
        <v>0.98599999999999999</v>
      </c>
      <c r="L273" s="18">
        <v>565</v>
      </c>
      <c r="M273" s="59">
        <f>+L273*K273</f>
        <v>557.09</v>
      </c>
    </row>
    <row r="274" spans="1:22" ht="15.75" customHeight="1">
      <c r="A274" s="2">
        <v>1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</row>
    <row r="275" spans="1:22" ht="15.75" customHeight="1">
      <c r="A275" s="2">
        <v>1</v>
      </c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</row>
    <row r="276" spans="1:22" ht="15.75" customHeight="1">
      <c r="A276" s="2">
        <v>1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</row>
    <row r="277" spans="1:22" ht="15.75" customHeight="1">
      <c r="A277" s="2">
        <v>1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</row>
    <row r="278" spans="1:22" ht="15.75" customHeight="1">
      <c r="A278" s="2">
        <v>1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</row>
    <row r="279" spans="1:22" ht="15.75" customHeight="1" thickBot="1">
      <c r="A279" s="2">
        <v>1</v>
      </c>
      <c r="C279" s="19" t="s">
        <v>17</v>
      </c>
      <c r="D279" s="19"/>
      <c r="E279" s="19"/>
      <c r="F279" s="19"/>
      <c r="G279" s="19"/>
      <c r="H279" s="19">
        <f>SUM(H273:H278)</f>
        <v>60</v>
      </c>
      <c r="I279" s="19">
        <f>SUM(I273:I278)</f>
        <v>33</v>
      </c>
      <c r="J279" s="19">
        <f>SUM(J273:J278)</f>
        <v>0</v>
      </c>
      <c r="K279" s="19">
        <f>SUM(K273:K278)</f>
        <v>0.98599999999999999</v>
      </c>
      <c r="L279" s="19"/>
      <c r="M279" s="20">
        <f>SUM(M273:M278)</f>
        <v>557.09</v>
      </c>
    </row>
    <row r="280" spans="1:22" ht="15.75" customHeight="1" thickBot="1">
      <c r="A280" s="2">
        <v>1</v>
      </c>
      <c r="B280" s="9">
        <f>+B271+1</f>
        <v>31</v>
      </c>
      <c r="C280" s="10" t="s">
        <v>29</v>
      </c>
      <c r="D280" s="10" t="s">
        <v>12</v>
      </c>
      <c r="E280" s="10"/>
      <c r="F280" s="11" t="s">
        <v>21</v>
      </c>
      <c r="G280" s="10" t="s">
        <v>14</v>
      </c>
      <c r="H280" s="12">
        <v>18.309999999999999</v>
      </c>
      <c r="I280" s="53">
        <f>ROUND(1924.15*1.035/31.1*0.756*1.12,2)</f>
        <v>54.22</v>
      </c>
      <c r="J280" s="54">
        <f>I280*H280</f>
        <v>992.76819999999987</v>
      </c>
      <c r="K280" s="55">
        <f>+H280*20+10+1</f>
        <v>377.2</v>
      </c>
      <c r="L280" s="56">
        <f>M288</f>
        <v>1709.01</v>
      </c>
      <c r="M280" s="53">
        <f>I288</f>
        <v>36.850000000000009</v>
      </c>
      <c r="N280" s="57">
        <v>0</v>
      </c>
      <c r="O280" s="58">
        <f>SUM(J280:N280)</f>
        <v>3115.8281999999995</v>
      </c>
      <c r="P280" s="10">
        <v>1</v>
      </c>
      <c r="Q280" s="22">
        <f>ROUND(O280/0.85,0)</f>
        <v>3666</v>
      </c>
      <c r="R280" s="13">
        <f>Q280*P280</f>
        <v>3666</v>
      </c>
    </row>
    <row r="281" spans="1:22" s="5" customFormat="1" ht="21" customHeight="1">
      <c r="A281" s="2">
        <v>1</v>
      </c>
      <c r="B281" s="15" t="s">
        <v>0</v>
      </c>
      <c r="C281" s="7" t="s">
        <v>1</v>
      </c>
      <c r="D281" s="7" t="s">
        <v>11</v>
      </c>
      <c r="E281" s="8" t="s">
        <v>2</v>
      </c>
      <c r="F281" s="7" t="s">
        <v>3</v>
      </c>
      <c r="G281" s="8" t="s">
        <v>4</v>
      </c>
      <c r="H281" s="7" t="s">
        <v>5</v>
      </c>
      <c r="I281" s="8" t="s">
        <v>6</v>
      </c>
      <c r="J281" s="8" t="s">
        <v>10</v>
      </c>
      <c r="K281" s="7" t="s">
        <v>7</v>
      </c>
      <c r="L281" s="8" t="s">
        <v>8</v>
      </c>
      <c r="M281" s="8" t="s">
        <v>9</v>
      </c>
      <c r="N281" s="16"/>
      <c r="O281" s="16"/>
      <c r="P281" s="16"/>
      <c r="Q281" s="16"/>
      <c r="R281" s="17"/>
      <c r="S281" s="17"/>
      <c r="T281" s="17"/>
      <c r="U281" s="17"/>
      <c r="V281" s="17"/>
    </row>
    <row r="282" spans="1:22" ht="15.75" customHeight="1">
      <c r="A282" s="2">
        <v>1</v>
      </c>
      <c r="C282" s="18" t="s">
        <v>15</v>
      </c>
      <c r="D282" s="18" t="s">
        <v>16</v>
      </c>
      <c r="E282" s="18">
        <v>1.6</v>
      </c>
      <c r="F282" s="18" t="s">
        <v>192</v>
      </c>
      <c r="G282" s="18">
        <v>0.55000000000000004</v>
      </c>
      <c r="H282" s="18">
        <v>14</v>
      </c>
      <c r="I282" s="18">
        <f t="shared" ref="I282:I286" si="40">+H282*G282</f>
        <v>7.7000000000000011</v>
      </c>
      <c r="J282" s="18">
        <v>0</v>
      </c>
      <c r="K282" s="18">
        <v>0.23400000000000001</v>
      </c>
      <c r="L282" s="18">
        <v>565</v>
      </c>
      <c r="M282" s="59">
        <f t="shared" ref="M282:M286" si="41">+L282*K282</f>
        <v>132.21</v>
      </c>
    </row>
    <row r="283" spans="1:22" ht="15.75" customHeight="1">
      <c r="A283" s="2">
        <v>1</v>
      </c>
      <c r="C283" s="18" t="s">
        <v>15</v>
      </c>
      <c r="D283" s="18" t="s">
        <v>16</v>
      </c>
      <c r="E283" s="18">
        <v>1.8</v>
      </c>
      <c r="F283" s="18" t="s">
        <v>192</v>
      </c>
      <c r="G283" s="18">
        <v>0.55000000000000004</v>
      </c>
      <c r="H283" s="18">
        <v>14</v>
      </c>
      <c r="I283" s="18">
        <f t="shared" si="40"/>
        <v>7.7000000000000011</v>
      </c>
      <c r="J283" s="18">
        <v>0</v>
      </c>
      <c r="K283" s="18">
        <v>0.33600000000000002</v>
      </c>
      <c r="L283" s="18">
        <v>675</v>
      </c>
      <c r="M283" s="59">
        <f t="shared" si="41"/>
        <v>226.8</v>
      </c>
    </row>
    <row r="284" spans="1:22" ht="15.75" customHeight="1">
      <c r="A284" s="2">
        <v>1</v>
      </c>
      <c r="C284" s="18" t="s">
        <v>15</v>
      </c>
      <c r="D284" s="18" t="s">
        <v>16</v>
      </c>
      <c r="E284" s="18">
        <v>2.1</v>
      </c>
      <c r="F284" s="18" t="s">
        <v>192</v>
      </c>
      <c r="G284" s="18">
        <v>0.55000000000000004</v>
      </c>
      <c r="H284" s="18">
        <v>14</v>
      </c>
      <c r="I284" s="18">
        <f t="shared" si="40"/>
        <v>7.7000000000000011</v>
      </c>
      <c r="J284" s="18">
        <v>0</v>
      </c>
      <c r="K284" s="18">
        <v>0.51</v>
      </c>
      <c r="L284" s="18">
        <v>675</v>
      </c>
      <c r="M284" s="59">
        <f t="shared" si="41"/>
        <v>344.25</v>
      </c>
    </row>
    <row r="285" spans="1:22" ht="15.75" customHeight="1">
      <c r="A285" s="2">
        <v>1</v>
      </c>
      <c r="C285" s="18" t="s">
        <v>15</v>
      </c>
      <c r="D285" s="18" t="s">
        <v>16</v>
      </c>
      <c r="E285" s="18">
        <v>2.4</v>
      </c>
      <c r="F285" s="18" t="s">
        <v>192</v>
      </c>
      <c r="G285" s="18">
        <v>0.55000000000000004</v>
      </c>
      <c r="H285" s="18">
        <v>14</v>
      </c>
      <c r="I285" s="18">
        <f t="shared" si="40"/>
        <v>7.7000000000000011</v>
      </c>
      <c r="J285" s="18">
        <v>0</v>
      </c>
      <c r="K285" s="18">
        <v>0.73599999999999999</v>
      </c>
      <c r="L285" s="18">
        <v>675</v>
      </c>
      <c r="M285" s="59">
        <f t="shared" si="41"/>
        <v>496.8</v>
      </c>
    </row>
    <row r="286" spans="1:22" ht="15.75" customHeight="1">
      <c r="A286" s="2">
        <v>1</v>
      </c>
      <c r="C286" s="18" t="s">
        <v>15</v>
      </c>
      <c r="D286" s="18" t="s">
        <v>16</v>
      </c>
      <c r="E286" s="18">
        <v>2.6</v>
      </c>
      <c r="F286" s="18" t="s">
        <v>192</v>
      </c>
      <c r="G286" s="18">
        <v>0.55000000000000004</v>
      </c>
      <c r="H286" s="18">
        <v>11</v>
      </c>
      <c r="I286" s="18">
        <f t="shared" si="40"/>
        <v>6.0500000000000007</v>
      </c>
      <c r="J286" s="18">
        <v>0</v>
      </c>
      <c r="K286" s="18">
        <v>0.754</v>
      </c>
      <c r="L286" s="18">
        <v>675</v>
      </c>
      <c r="M286" s="59">
        <f t="shared" si="41"/>
        <v>508.95</v>
      </c>
    </row>
    <row r="287" spans="1:22" ht="15.75" customHeight="1">
      <c r="A287" s="2">
        <v>1</v>
      </c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</row>
    <row r="288" spans="1:22" ht="15.75" customHeight="1" thickBot="1">
      <c r="A288" s="2">
        <v>1</v>
      </c>
      <c r="C288" s="19" t="s">
        <v>17</v>
      </c>
      <c r="D288" s="19"/>
      <c r="E288" s="19"/>
      <c r="F288" s="19"/>
      <c r="G288" s="19"/>
      <c r="H288" s="19">
        <f>SUM(H282:H287)</f>
        <v>67</v>
      </c>
      <c r="I288" s="19">
        <f>SUM(I282:I287)</f>
        <v>36.850000000000009</v>
      </c>
      <c r="J288" s="19">
        <f>SUM(J282:J287)</f>
        <v>0</v>
      </c>
      <c r="K288" s="19">
        <f>SUM(K282:K287)</f>
        <v>2.5700000000000003</v>
      </c>
      <c r="L288" s="19"/>
      <c r="M288" s="20">
        <f>SUM(M282:M287)</f>
        <v>1709.01</v>
      </c>
    </row>
    <row r="289" spans="1:22" ht="15.75" customHeight="1" thickBot="1">
      <c r="A289" s="2">
        <v>1</v>
      </c>
      <c r="B289" s="9">
        <f>+B280+1</f>
        <v>32</v>
      </c>
      <c r="C289" s="10" t="s">
        <v>30</v>
      </c>
      <c r="D289" s="10" t="s">
        <v>18</v>
      </c>
      <c r="E289" s="10"/>
      <c r="F289" s="11" t="s">
        <v>21</v>
      </c>
      <c r="G289" s="10" t="s">
        <v>14</v>
      </c>
      <c r="H289" s="12">
        <v>3.01</v>
      </c>
      <c r="I289" s="53">
        <f>ROUND(1924.15*1.035/31.1*0.756*1.12,2)</f>
        <v>54.22</v>
      </c>
      <c r="J289" s="54">
        <f>I289*H289</f>
        <v>163.20219999999998</v>
      </c>
      <c r="K289" s="55">
        <f>+H289*20+5+1</f>
        <v>66.199999999999989</v>
      </c>
      <c r="L289" s="56">
        <f>M297</f>
        <v>257.04500000000002</v>
      </c>
      <c r="M289" s="53">
        <f>I297</f>
        <v>5.5</v>
      </c>
      <c r="N289" s="57">
        <v>0</v>
      </c>
      <c r="O289" s="58">
        <f>SUM(J289:N289)</f>
        <v>491.94719999999995</v>
      </c>
      <c r="P289" s="10">
        <v>1</v>
      </c>
      <c r="Q289" s="22">
        <f>ROUND(O289/0.85,0)</f>
        <v>579</v>
      </c>
      <c r="R289" s="13">
        <f>Q289*P289</f>
        <v>579</v>
      </c>
    </row>
    <row r="290" spans="1:22" s="5" customFormat="1" ht="21" customHeight="1">
      <c r="A290" s="2">
        <v>1</v>
      </c>
      <c r="B290" s="15" t="s">
        <v>0</v>
      </c>
      <c r="C290" s="7" t="s">
        <v>1</v>
      </c>
      <c r="D290" s="7" t="s">
        <v>11</v>
      </c>
      <c r="E290" s="8" t="s">
        <v>2</v>
      </c>
      <c r="F290" s="7" t="s">
        <v>3</v>
      </c>
      <c r="G290" s="8" t="s">
        <v>4</v>
      </c>
      <c r="H290" s="7" t="s">
        <v>5</v>
      </c>
      <c r="I290" s="8" t="s">
        <v>6</v>
      </c>
      <c r="J290" s="8" t="s">
        <v>10</v>
      </c>
      <c r="K290" s="7" t="s">
        <v>7</v>
      </c>
      <c r="L290" s="8" t="s">
        <v>8</v>
      </c>
      <c r="M290" s="8" t="s">
        <v>9</v>
      </c>
      <c r="N290" s="16"/>
      <c r="O290" s="16"/>
      <c r="P290" s="16"/>
      <c r="Q290" s="16"/>
      <c r="R290" s="17"/>
      <c r="S290" s="17"/>
      <c r="T290" s="17"/>
      <c r="U290" s="17"/>
      <c r="V290" s="17"/>
    </row>
    <row r="291" spans="1:22" ht="15.75" customHeight="1">
      <c r="A291" s="2">
        <v>1</v>
      </c>
      <c r="C291" s="18" t="s">
        <v>15</v>
      </c>
      <c r="D291" s="18" t="s">
        <v>16</v>
      </c>
      <c r="E291" s="18">
        <v>1.6</v>
      </c>
      <c r="F291" s="18" t="s">
        <v>192</v>
      </c>
      <c r="G291" s="18">
        <v>0.55000000000000004</v>
      </c>
      <c r="H291" s="18">
        <v>2</v>
      </c>
      <c r="I291" s="18">
        <f t="shared" ref="I291:I295" si="42">+H291*G291</f>
        <v>1.1000000000000001</v>
      </c>
      <c r="J291" s="18">
        <v>0</v>
      </c>
      <c r="K291" s="18">
        <v>3.7999999999999999E-2</v>
      </c>
      <c r="L291" s="18">
        <v>565</v>
      </c>
      <c r="M291" s="59">
        <f t="shared" ref="M291:M295" si="43">+L291*K291</f>
        <v>21.47</v>
      </c>
    </row>
    <row r="292" spans="1:22" ht="15.75" customHeight="1">
      <c r="A292" s="2">
        <v>1</v>
      </c>
      <c r="C292" s="18" t="s">
        <v>15</v>
      </c>
      <c r="D292" s="18" t="s">
        <v>16</v>
      </c>
      <c r="E292" s="18">
        <v>2.1</v>
      </c>
      <c r="F292" s="18" t="s">
        <v>192</v>
      </c>
      <c r="G292" s="18">
        <v>0.55000000000000004</v>
      </c>
      <c r="H292" s="18">
        <v>2</v>
      </c>
      <c r="I292" s="18">
        <f t="shared" si="42"/>
        <v>1.1000000000000001</v>
      </c>
      <c r="J292" s="18">
        <v>0</v>
      </c>
      <c r="K292" s="18">
        <v>6.6000000000000003E-2</v>
      </c>
      <c r="L292" s="18">
        <v>675</v>
      </c>
      <c r="M292" s="59">
        <f t="shared" si="43"/>
        <v>44.550000000000004</v>
      </c>
    </row>
    <row r="293" spans="1:22" ht="15.75" customHeight="1">
      <c r="A293" s="2">
        <v>1</v>
      </c>
      <c r="C293" s="18" t="s">
        <v>15</v>
      </c>
      <c r="D293" s="18" t="s">
        <v>16</v>
      </c>
      <c r="E293" s="18">
        <v>2.6</v>
      </c>
      <c r="F293" s="18" t="s">
        <v>192</v>
      </c>
      <c r="G293" s="18">
        <v>0.55000000000000004</v>
      </c>
      <c r="H293" s="18">
        <v>2</v>
      </c>
      <c r="I293" s="18">
        <f t="shared" si="42"/>
        <v>1.1000000000000001</v>
      </c>
      <c r="J293" s="18">
        <v>0</v>
      </c>
      <c r="K293" s="18">
        <v>0.13300000000000001</v>
      </c>
      <c r="L293" s="18">
        <v>675</v>
      </c>
      <c r="M293" s="59">
        <f t="shared" si="43"/>
        <v>89.775000000000006</v>
      </c>
    </row>
    <row r="294" spans="1:22" ht="15.75" customHeight="1">
      <c r="A294" s="2">
        <v>1</v>
      </c>
      <c r="C294" s="18" t="s">
        <v>15</v>
      </c>
      <c r="D294" s="18" t="s">
        <v>16</v>
      </c>
      <c r="E294" s="18">
        <v>2.4</v>
      </c>
      <c r="F294" s="18" t="s">
        <v>192</v>
      </c>
      <c r="G294" s="18">
        <v>0.55000000000000004</v>
      </c>
      <c r="H294" s="18">
        <v>2</v>
      </c>
      <c r="I294" s="18">
        <f t="shared" si="42"/>
        <v>1.1000000000000001</v>
      </c>
      <c r="J294" s="18">
        <v>0</v>
      </c>
      <c r="K294" s="18">
        <v>0.10299999999999999</v>
      </c>
      <c r="L294" s="18">
        <v>675</v>
      </c>
      <c r="M294" s="59">
        <f t="shared" si="43"/>
        <v>69.524999999999991</v>
      </c>
    </row>
    <row r="295" spans="1:22" ht="15.75" customHeight="1">
      <c r="A295" s="2">
        <v>1</v>
      </c>
      <c r="C295" s="18" t="s">
        <v>15</v>
      </c>
      <c r="D295" s="18" t="s">
        <v>16</v>
      </c>
      <c r="E295" s="18">
        <v>1.8</v>
      </c>
      <c r="F295" s="18" t="s">
        <v>192</v>
      </c>
      <c r="G295" s="18">
        <v>0.55000000000000004</v>
      </c>
      <c r="H295" s="18">
        <v>2</v>
      </c>
      <c r="I295" s="18">
        <f t="shared" si="42"/>
        <v>1.1000000000000001</v>
      </c>
      <c r="J295" s="18">
        <v>0</v>
      </c>
      <c r="K295" s="18">
        <v>4.7E-2</v>
      </c>
      <c r="L295" s="18">
        <v>675</v>
      </c>
      <c r="M295" s="59">
        <f t="shared" si="43"/>
        <v>31.725000000000001</v>
      </c>
    </row>
    <row r="296" spans="1:22" ht="15.75" customHeight="1">
      <c r="A296" s="2">
        <v>1</v>
      </c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</row>
    <row r="297" spans="1:22" ht="15.75" customHeight="1" thickBot="1">
      <c r="A297" s="2">
        <v>1</v>
      </c>
      <c r="C297" s="19" t="s">
        <v>17</v>
      </c>
      <c r="D297" s="19"/>
      <c r="E297" s="19"/>
      <c r="F297" s="19"/>
      <c r="G297" s="19"/>
      <c r="H297" s="19">
        <f>SUM(H291:H296)</f>
        <v>10</v>
      </c>
      <c r="I297" s="19">
        <f>SUM(I291:I296)</f>
        <v>5.5</v>
      </c>
      <c r="J297" s="19">
        <f>SUM(J291:J296)</f>
        <v>0</v>
      </c>
      <c r="K297" s="19">
        <f>SUM(K291:K296)</f>
        <v>0.38700000000000001</v>
      </c>
      <c r="L297" s="19"/>
      <c r="M297" s="20">
        <f>SUM(M291:M296)</f>
        <v>257.04500000000002</v>
      </c>
    </row>
    <row r="298" spans="1:22" ht="15.75" customHeight="1" thickBot="1">
      <c r="A298" s="2">
        <v>1</v>
      </c>
      <c r="B298" s="9">
        <f>+B289+1</f>
        <v>33</v>
      </c>
      <c r="C298" s="10" t="s">
        <v>31</v>
      </c>
      <c r="D298" s="10" t="s">
        <v>20</v>
      </c>
      <c r="E298" s="10"/>
      <c r="F298" s="11" t="s">
        <v>21</v>
      </c>
      <c r="G298" s="10" t="s">
        <v>14</v>
      </c>
      <c r="H298" s="12">
        <v>7.7</v>
      </c>
      <c r="I298" s="53">
        <f>ROUND(1924.15*1.035/31.1*0.756*1.12,2)</f>
        <v>54.22</v>
      </c>
      <c r="J298" s="54">
        <f>I298*H298</f>
        <v>417.49400000000003</v>
      </c>
      <c r="K298" s="55">
        <f>+H298*20+8+1</f>
        <v>163</v>
      </c>
      <c r="L298" s="56">
        <f>M306</f>
        <v>564.83500000000004</v>
      </c>
      <c r="M298" s="53">
        <f>I306</f>
        <v>31.35</v>
      </c>
      <c r="N298" s="57">
        <v>0</v>
      </c>
      <c r="O298" s="58">
        <f>SUM(J298:N298)</f>
        <v>1176.6790000000001</v>
      </c>
      <c r="P298" s="10">
        <v>1</v>
      </c>
      <c r="Q298" s="22">
        <f>ROUND(O298/0.85,0)</f>
        <v>1384</v>
      </c>
      <c r="R298" s="13">
        <f>Q298*P298</f>
        <v>1384</v>
      </c>
    </row>
    <row r="299" spans="1:22" s="5" customFormat="1" ht="21" customHeight="1">
      <c r="A299" s="2">
        <v>1</v>
      </c>
      <c r="B299" s="15" t="s">
        <v>0</v>
      </c>
      <c r="C299" s="7" t="s">
        <v>1</v>
      </c>
      <c r="D299" s="7" t="s">
        <v>11</v>
      </c>
      <c r="E299" s="8" t="s">
        <v>2</v>
      </c>
      <c r="F299" s="7" t="s">
        <v>3</v>
      </c>
      <c r="G299" s="8" t="s">
        <v>4</v>
      </c>
      <c r="H299" s="7" t="s">
        <v>5</v>
      </c>
      <c r="I299" s="8" t="s">
        <v>6</v>
      </c>
      <c r="J299" s="8" t="s">
        <v>10</v>
      </c>
      <c r="K299" s="7" t="s">
        <v>7</v>
      </c>
      <c r="L299" s="8" t="s">
        <v>8</v>
      </c>
      <c r="M299" s="8" t="s">
        <v>9</v>
      </c>
      <c r="N299" s="16"/>
      <c r="O299" s="16"/>
      <c r="P299" s="16"/>
      <c r="Q299" s="16"/>
      <c r="R299" s="17"/>
      <c r="S299" s="17"/>
      <c r="T299" s="17"/>
      <c r="U299" s="17"/>
      <c r="V299" s="17"/>
    </row>
    <row r="300" spans="1:22" ht="15.75" customHeight="1">
      <c r="A300" s="2">
        <v>1</v>
      </c>
      <c r="C300" s="18" t="s">
        <v>15</v>
      </c>
      <c r="D300" s="18" t="s">
        <v>16</v>
      </c>
      <c r="E300" s="18">
        <v>2.2000000000000002</v>
      </c>
      <c r="F300" s="18" t="s">
        <v>192</v>
      </c>
      <c r="G300" s="18">
        <v>0.55000000000000004</v>
      </c>
      <c r="H300" s="18">
        <v>4</v>
      </c>
      <c r="I300" s="18">
        <f t="shared" ref="I300:I304" si="44">+H300*G300</f>
        <v>2.2000000000000002</v>
      </c>
      <c r="J300" s="18">
        <v>7.4999999999999997E-3</v>
      </c>
      <c r="K300" s="18">
        <v>0.16500000000000001</v>
      </c>
      <c r="L300" s="18">
        <v>675</v>
      </c>
      <c r="M300" s="59">
        <f t="shared" ref="M300:M304" si="45">+L300*K300</f>
        <v>111.375</v>
      </c>
    </row>
    <row r="301" spans="1:22" ht="15.75" customHeight="1">
      <c r="A301" s="2">
        <v>1</v>
      </c>
      <c r="C301" s="18" t="s">
        <v>15</v>
      </c>
      <c r="D301" s="18" t="s">
        <v>16</v>
      </c>
      <c r="E301" s="18">
        <v>2.5</v>
      </c>
      <c r="F301" s="18" t="s">
        <v>192</v>
      </c>
      <c r="G301" s="18">
        <v>0.55000000000000004</v>
      </c>
      <c r="H301" s="18">
        <v>1</v>
      </c>
      <c r="I301" s="18">
        <f t="shared" si="44"/>
        <v>0.55000000000000004</v>
      </c>
      <c r="J301" s="18">
        <v>7.4999999999999997E-3</v>
      </c>
      <c r="K301" s="18">
        <v>6.4000000000000001E-2</v>
      </c>
      <c r="L301" s="18">
        <v>675</v>
      </c>
      <c r="M301" s="59">
        <f t="shared" si="45"/>
        <v>43.2</v>
      </c>
    </row>
    <row r="302" spans="1:22" ht="15.75" customHeight="1">
      <c r="A302" s="2">
        <v>1</v>
      </c>
      <c r="C302" s="18" t="s">
        <v>15</v>
      </c>
      <c r="D302" s="18" t="s">
        <v>16</v>
      </c>
      <c r="E302" s="18">
        <v>1.4</v>
      </c>
      <c r="F302" s="18" t="s">
        <v>192</v>
      </c>
      <c r="G302" s="18">
        <v>0.55000000000000004</v>
      </c>
      <c r="H302" s="18">
        <v>40</v>
      </c>
      <c r="I302" s="18">
        <f t="shared" si="44"/>
        <v>22</v>
      </c>
      <c r="J302" s="18">
        <v>7.4999999999999997E-3</v>
      </c>
      <c r="K302" s="18">
        <v>0.41599999999999998</v>
      </c>
      <c r="L302" s="18">
        <v>565</v>
      </c>
      <c r="M302" s="59">
        <f t="shared" si="45"/>
        <v>235.04</v>
      </c>
    </row>
    <row r="303" spans="1:22" ht="15.75" customHeight="1">
      <c r="A303" s="2">
        <v>1</v>
      </c>
      <c r="C303" s="18" t="s">
        <v>15</v>
      </c>
      <c r="D303" s="18" t="s">
        <v>16</v>
      </c>
      <c r="E303" s="18">
        <v>1.7</v>
      </c>
      <c r="F303" s="18" t="s">
        <v>192</v>
      </c>
      <c r="G303" s="18">
        <v>0.55000000000000004</v>
      </c>
      <c r="H303" s="18">
        <v>6</v>
      </c>
      <c r="I303" s="18">
        <f t="shared" si="44"/>
        <v>3.3000000000000003</v>
      </c>
      <c r="J303" s="18">
        <v>7.4999999999999997E-3</v>
      </c>
      <c r="K303" s="18">
        <v>0.113</v>
      </c>
      <c r="L303" s="18">
        <v>565</v>
      </c>
      <c r="M303" s="59">
        <f t="shared" si="45"/>
        <v>63.844999999999999</v>
      </c>
    </row>
    <row r="304" spans="1:22" ht="15.75" customHeight="1">
      <c r="A304" s="2">
        <v>1</v>
      </c>
      <c r="C304" s="18" t="s">
        <v>15</v>
      </c>
      <c r="D304" s="18" t="s">
        <v>16</v>
      </c>
      <c r="E304" s="18">
        <v>1.9</v>
      </c>
      <c r="F304" s="18" t="s">
        <v>192</v>
      </c>
      <c r="G304" s="18">
        <v>0.55000000000000004</v>
      </c>
      <c r="H304" s="18">
        <v>6</v>
      </c>
      <c r="I304" s="18">
        <f t="shared" si="44"/>
        <v>3.3000000000000003</v>
      </c>
      <c r="J304" s="18">
        <v>7.4999999999999997E-3</v>
      </c>
      <c r="K304" s="18">
        <v>0.16500000000000001</v>
      </c>
      <c r="L304" s="18">
        <v>675</v>
      </c>
      <c r="M304" s="59">
        <f t="shared" si="45"/>
        <v>111.375</v>
      </c>
    </row>
    <row r="305" spans="1:22" ht="15.75" customHeight="1">
      <c r="A305" s="2">
        <v>1</v>
      </c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</row>
    <row r="306" spans="1:22" ht="15.75" customHeight="1" thickBot="1">
      <c r="A306" s="2">
        <v>1</v>
      </c>
      <c r="C306" s="19" t="s">
        <v>17</v>
      </c>
      <c r="D306" s="19"/>
      <c r="E306" s="19"/>
      <c r="F306" s="19"/>
      <c r="G306" s="19"/>
      <c r="H306" s="19">
        <f>SUM(H300:H305)</f>
        <v>57</v>
      </c>
      <c r="I306" s="19">
        <f>SUM(I300:I305)</f>
        <v>31.35</v>
      </c>
      <c r="J306" s="19">
        <f>SUM(J300:J305)</f>
        <v>3.7499999999999999E-2</v>
      </c>
      <c r="K306" s="19">
        <f>SUM(K300:K305)</f>
        <v>0.92300000000000004</v>
      </c>
      <c r="L306" s="19"/>
      <c r="M306" s="20">
        <f>SUM(M300:M305)</f>
        <v>564.83500000000004</v>
      </c>
    </row>
    <row r="307" spans="1:22" ht="15.75" customHeight="1" thickBot="1">
      <c r="A307" s="2">
        <v>1</v>
      </c>
      <c r="B307" s="9">
        <f>+B298+1</f>
        <v>34</v>
      </c>
      <c r="C307" s="10" t="s">
        <v>32</v>
      </c>
      <c r="D307" s="10" t="s">
        <v>12</v>
      </c>
      <c r="E307" s="10"/>
      <c r="F307" s="11" t="s">
        <v>21</v>
      </c>
      <c r="G307" s="10" t="s">
        <v>14</v>
      </c>
      <c r="H307" s="12">
        <v>20.66</v>
      </c>
      <c r="I307" s="53">
        <f>ROUND(1924.15*1.035/31.1*0.756*1.12,2)</f>
        <v>54.22</v>
      </c>
      <c r="J307" s="54">
        <f>I307*H307</f>
        <v>1120.1851999999999</v>
      </c>
      <c r="K307" s="55">
        <f>+H307*20+10+1</f>
        <v>424.2</v>
      </c>
      <c r="L307" s="56">
        <f>M315</f>
        <v>1275.365</v>
      </c>
      <c r="M307" s="53">
        <f>I315</f>
        <v>35.75</v>
      </c>
      <c r="N307" s="57">
        <v>0</v>
      </c>
      <c r="O307" s="58">
        <f>SUM(J307:N307)</f>
        <v>2855.5001999999999</v>
      </c>
      <c r="P307" s="10">
        <v>1</v>
      </c>
      <c r="Q307" s="22">
        <f>ROUND(O307/0.85,0)</f>
        <v>3359</v>
      </c>
      <c r="R307" s="13">
        <f>Q307*P307</f>
        <v>3359</v>
      </c>
    </row>
    <row r="308" spans="1:22" s="5" customFormat="1" ht="21" customHeight="1">
      <c r="A308" s="2">
        <v>1</v>
      </c>
      <c r="B308" s="15" t="s">
        <v>0</v>
      </c>
      <c r="C308" s="7" t="s">
        <v>1</v>
      </c>
      <c r="D308" s="7" t="s">
        <v>11</v>
      </c>
      <c r="E308" s="8" t="s">
        <v>2</v>
      </c>
      <c r="F308" s="7" t="s">
        <v>3</v>
      </c>
      <c r="G308" s="8" t="s">
        <v>4</v>
      </c>
      <c r="H308" s="7" t="s">
        <v>5</v>
      </c>
      <c r="I308" s="8" t="s">
        <v>6</v>
      </c>
      <c r="J308" s="8" t="s">
        <v>10</v>
      </c>
      <c r="K308" s="7" t="s">
        <v>7</v>
      </c>
      <c r="L308" s="8" t="s">
        <v>8</v>
      </c>
      <c r="M308" s="8" t="s">
        <v>9</v>
      </c>
      <c r="N308" s="16"/>
      <c r="O308" s="16"/>
      <c r="P308" s="16"/>
      <c r="Q308" s="16"/>
      <c r="R308" s="17"/>
      <c r="S308" s="17"/>
      <c r="T308" s="17"/>
      <c r="U308" s="17"/>
      <c r="V308" s="17"/>
    </row>
    <row r="309" spans="1:22" ht="15.75" customHeight="1">
      <c r="A309" s="2">
        <v>1</v>
      </c>
      <c r="C309" s="18" t="s">
        <v>15</v>
      </c>
      <c r="D309" s="18" t="s">
        <v>16</v>
      </c>
      <c r="E309" s="18">
        <v>1.7</v>
      </c>
      <c r="F309" s="18" t="s">
        <v>192</v>
      </c>
      <c r="G309" s="18">
        <v>0.55000000000000004</v>
      </c>
      <c r="H309" s="18">
        <v>18</v>
      </c>
      <c r="I309" s="18">
        <f t="shared" ref="I309:I312" si="46">+H309*G309</f>
        <v>9.9</v>
      </c>
      <c r="J309" s="18">
        <v>0</v>
      </c>
      <c r="K309" s="18">
        <v>0.34100000000000003</v>
      </c>
      <c r="L309" s="18">
        <v>565</v>
      </c>
      <c r="M309" s="59">
        <f t="shared" ref="M309:M312" si="47">+L309*K309</f>
        <v>192.66500000000002</v>
      </c>
    </row>
    <row r="310" spans="1:22" ht="15.75" customHeight="1">
      <c r="A310" s="2">
        <v>1</v>
      </c>
      <c r="C310" s="18" t="s">
        <v>15</v>
      </c>
      <c r="D310" s="18" t="s">
        <v>16</v>
      </c>
      <c r="E310" s="18">
        <v>1.9</v>
      </c>
      <c r="F310" s="18" t="s">
        <v>192</v>
      </c>
      <c r="G310" s="18">
        <v>0.55000000000000004</v>
      </c>
      <c r="H310" s="18">
        <v>18</v>
      </c>
      <c r="I310" s="18">
        <f t="shared" si="46"/>
        <v>9.9</v>
      </c>
      <c r="J310" s="18">
        <v>0</v>
      </c>
      <c r="K310" s="18">
        <v>0.47</v>
      </c>
      <c r="L310" s="18">
        <v>675</v>
      </c>
      <c r="M310" s="59">
        <f t="shared" si="47"/>
        <v>317.25</v>
      </c>
    </row>
    <row r="311" spans="1:22" ht="15.75" customHeight="1">
      <c r="A311" s="2">
        <v>1</v>
      </c>
      <c r="C311" s="18" t="s">
        <v>15</v>
      </c>
      <c r="D311" s="18" t="s">
        <v>16</v>
      </c>
      <c r="E311" s="18">
        <v>2</v>
      </c>
      <c r="F311" s="18" t="s">
        <v>192</v>
      </c>
      <c r="G311" s="18">
        <v>0.55000000000000004</v>
      </c>
      <c r="H311" s="18">
        <v>18</v>
      </c>
      <c r="I311" s="18">
        <f t="shared" si="46"/>
        <v>9.9</v>
      </c>
      <c r="J311" s="18">
        <v>0</v>
      </c>
      <c r="K311" s="18">
        <v>0.54100000000000004</v>
      </c>
      <c r="L311" s="18">
        <v>675</v>
      </c>
      <c r="M311" s="59">
        <f t="shared" si="47"/>
        <v>365.17500000000001</v>
      </c>
    </row>
    <row r="312" spans="1:22" ht="15.75" customHeight="1">
      <c r="A312" s="2">
        <v>1</v>
      </c>
      <c r="C312" s="18" t="s">
        <v>15</v>
      </c>
      <c r="D312" s="18" t="s">
        <v>16</v>
      </c>
      <c r="E312" s="18">
        <v>2.4</v>
      </c>
      <c r="F312" s="18" t="s">
        <v>192</v>
      </c>
      <c r="G312" s="18">
        <v>0.55000000000000004</v>
      </c>
      <c r="H312" s="18">
        <v>11</v>
      </c>
      <c r="I312" s="18">
        <f t="shared" si="46"/>
        <v>6.0500000000000007</v>
      </c>
      <c r="J312" s="18">
        <v>0</v>
      </c>
      <c r="K312" s="18">
        <v>0.59299999999999997</v>
      </c>
      <c r="L312" s="18">
        <v>675</v>
      </c>
      <c r="M312" s="59">
        <f t="shared" si="47"/>
        <v>400.27499999999998</v>
      </c>
    </row>
    <row r="313" spans="1:22" ht="15.75" customHeight="1">
      <c r="A313" s="2">
        <v>1</v>
      </c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</row>
    <row r="314" spans="1:22" ht="15.75" customHeight="1">
      <c r="A314" s="2">
        <v>1</v>
      </c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</row>
    <row r="315" spans="1:22" ht="15.75" customHeight="1" thickBot="1">
      <c r="A315" s="2">
        <v>1</v>
      </c>
      <c r="C315" s="19" t="s">
        <v>17</v>
      </c>
      <c r="D315" s="19"/>
      <c r="E315" s="19"/>
      <c r="F315" s="19"/>
      <c r="G315" s="19"/>
      <c r="H315" s="19">
        <f>SUM(H309:H314)</f>
        <v>65</v>
      </c>
      <c r="I315" s="19">
        <f>SUM(I309:I314)</f>
        <v>35.75</v>
      </c>
      <c r="J315" s="19">
        <f>SUM(J309:J314)</f>
        <v>0</v>
      </c>
      <c r="K315" s="19">
        <f>SUM(K309:K314)</f>
        <v>1.9449999999999998</v>
      </c>
      <c r="L315" s="19"/>
      <c r="M315" s="20">
        <f>SUM(M309:M314)</f>
        <v>1275.365</v>
      </c>
    </row>
    <row r="316" spans="1:22" ht="15.75" customHeight="1" thickBot="1">
      <c r="A316" s="2">
        <v>1</v>
      </c>
      <c r="B316" s="9">
        <f>+B307+1</f>
        <v>35</v>
      </c>
      <c r="C316" s="10" t="s">
        <v>33</v>
      </c>
      <c r="D316" s="10" t="s">
        <v>18</v>
      </c>
      <c r="E316" s="10"/>
      <c r="F316" s="11" t="s">
        <v>21</v>
      </c>
      <c r="G316" s="10" t="s">
        <v>14</v>
      </c>
      <c r="H316" s="12">
        <v>3.25</v>
      </c>
      <c r="I316" s="53">
        <f>ROUND(1924.15*1.035/31.1*0.756*1.12,2)</f>
        <v>54.22</v>
      </c>
      <c r="J316" s="54">
        <f>I316*H316</f>
        <v>176.215</v>
      </c>
      <c r="K316" s="55">
        <f>+H316*20+5+1</f>
        <v>71</v>
      </c>
      <c r="L316" s="56">
        <f>M324</f>
        <v>201.535</v>
      </c>
      <c r="M316" s="53">
        <f>I324</f>
        <v>5.5</v>
      </c>
      <c r="N316" s="57">
        <v>0</v>
      </c>
      <c r="O316" s="58">
        <f>SUM(J316:N316)</f>
        <v>454.25</v>
      </c>
      <c r="P316" s="10">
        <v>1</v>
      </c>
      <c r="Q316" s="22">
        <f>ROUND(O316/0.85,0)</f>
        <v>534</v>
      </c>
      <c r="R316" s="13">
        <f>Q316*P316</f>
        <v>534</v>
      </c>
    </row>
    <row r="317" spans="1:22" s="5" customFormat="1" ht="21" customHeight="1">
      <c r="A317" s="2">
        <v>1</v>
      </c>
      <c r="B317" s="15" t="s">
        <v>0</v>
      </c>
      <c r="C317" s="7" t="s">
        <v>1</v>
      </c>
      <c r="D317" s="7" t="s">
        <v>11</v>
      </c>
      <c r="E317" s="8" t="s">
        <v>2</v>
      </c>
      <c r="F317" s="7" t="s">
        <v>3</v>
      </c>
      <c r="G317" s="8" t="s">
        <v>4</v>
      </c>
      <c r="H317" s="7" t="s">
        <v>5</v>
      </c>
      <c r="I317" s="8" t="s">
        <v>6</v>
      </c>
      <c r="J317" s="8" t="s">
        <v>10</v>
      </c>
      <c r="K317" s="7" t="s">
        <v>7</v>
      </c>
      <c r="L317" s="8" t="s">
        <v>8</v>
      </c>
      <c r="M317" s="8" t="s">
        <v>9</v>
      </c>
      <c r="N317" s="16"/>
      <c r="O317" s="16"/>
      <c r="P317" s="16"/>
      <c r="Q317" s="16"/>
      <c r="R317" s="17"/>
      <c r="S317" s="17"/>
      <c r="T317" s="17"/>
      <c r="U317" s="17"/>
      <c r="V317" s="17"/>
    </row>
    <row r="318" spans="1:22" ht="15.75" customHeight="1">
      <c r="A318" s="2">
        <v>1</v>
      </c>
      <c r="C318" s="18" t="s">
        <v>15</v>
      </c>
      <c r="D318" s="18" t="s">
        <v>16</v>
      </c>
      <c r="E318" s="18">
        <v>2.1</v>
      </c>
      <c r="F318" s="18" t="s">
        <v>192</v>
      </c>
      <c r="G318" s="18">
        <v>0.55000000000000004</v>
      </c>
      <c r="H318" s="18">
        <v>2</v>
      </c>
      <c r="I318" s="18">
        <f t="shared" ref="I318:I322" si="48">+H318*G318</f>
        <v>1.1000000000000001</v>
      </c>
      <c r="J318" s="18">
        <v>0</v>
      </c>
      <c r="K318" s="18">
        <v>7.4999999999999997E-2</v>
      </c>
      <c r="L318" s="18">
        <v>675</v>
      </c>
      <c r="M318" s="59">
        <f t="shared" ref="M318:M322" si="49">+L318*K318</f>
        <v>50.625</v>
      </c>
    </row>
    <row r="319" spans="1:22" ht="15.75" customHeight="1">
      <c r="A319" s="2">
        <v>1</v>
      </c>
      <c r="C319" s="18" t="s">
        <v>15</v>
      </c>
      <c r="D319" s="18" t="s">
        <v>16</v>
      </c>
      <c r="E319" s="18">
        <v>2.4</v>
      </c>
      <c r="F319" s="18" t="s">
        <v>192</v>
      </c>
      <c r="G319" s="18">
        <v>0.55000000000000004</v>
      </c>
      <c r="H319" s="18">
        <v>2</v>
      </c>
      <c r="I319" s="18">
        <f t="shared" si="48"/>
        <v>1.1000000000000001</v>
      </c>
      <c r="J319" s="18">
        <v>0</v>
      </c>
      <c r="K319" s="18">
        <v>0.108</v>
      </c>
      <c r="L319" s="18">
        <v>675</v>
      </c>
      <c r="M319" s="59">
        <f t="shared" si="49"/>
        <v>72.900000000000006</v>
      </c>
    </row>
    <row r="320" spans="1:22" ht="15.75" customHeight="1">
      <c r="A320" s="2">
        <v>1</v>
      </c>
      <c r="C320" s="18" t="s">
        <v>15</v>
      </c>
      <c r="D320" s="18" t="s">
        <v>16</v>
      </c>
      <c r="E320" s="18">
        <v>1.4</v>
      </c>
      <c r="F320" s="18" t="s">
        <v>192</v>
      </c>
      <c r="G320" s="18">
        <v>0.55000000000000004</v>
      </c>
      <c r="H320" s="18">
        <v>2</v>
      </c>
      <c r="I320" s="18">
        <f t="shared" si="48"/>
        <v>1.1000000000000001</v>
      </c>
      <c r="J320" s="18">
        <v>0</v>
      </c>
      <c r="K320" s="18">
        <v>2.3E-2</v>
      </c>
      <c r="L320" s="18">
        <v>565</v>
      </c>
      <c r="M320" s="59">
        <f t="shared" si="49"/>
        <v>12.994999999999999</v>
      </c>
    </row>
    <row r="321" spans="1:22" ht="15.75" customHeight="1">
      <c r="A321" s="2">
        <v>1</v>
      </c>
      <c r="C321" s="18" t="s">
        <v>15</v>
      </c>
      <c r="D321" s="18" t="s">
        <v>16</v>
      </c>
      <c r="E321" s="18">
        <v>1.7</v>
      </c>
      <c r="F321" s="18" t="s">
        <v>192</v>
      </c>
      <c r="G321" s="18">
        <v>0.55000000000000004</v>
      </c>
      <c r="H321" s="18">
        <v>2</v>
      </c>
      <c r="I321" s="18">
        <f t="shared" si="48"/>
        <v>1.1000000000000001</v>
      </c>
      <c r="J321" s="18">
        <v>0</v>
      </c>
      <c r="K321" s="18">
        <v>4.1000000000000002E-2</v>
      </c>
      <c r="L321" s="18">
        <v>565</v>
      </c>
      <c r="M321" s="59">
        <f t="shared" si="49"/>
        <v>23.165000000000003</v>
      </c>
    </row>
    <row r="322" spans="1:22" ht="15.75" customHeight="1">
      <c r="A322" s="2">
        <v>1</v>
      </c>
      <c r="C322" s="18" t="s">
        <v>15</v>
      </c>
      <c r="D322" s="18" t="s">
        <v>16</v>
      </c>
      <c r="E322" s="18">
        <v>1.9</v>
      </c>
      <c r="F322" s="18" t="s">
        <v>192</v>
      </c>
      <c r="G322" s="18">
        <v>0.55000000000000004</v>
      </c>
      <c r="H322" s="18">
        <v>2</v>
      </c>
      <c r="I322" s="18">
        <f t="shared" si="48"/>
        <v>1.1000000000000001</v>
      </c>
      <c r="J322" s="18">
        <v>0</v>
      </c>
      <c r="K322" s="18">
        <v>6.2E-2</v>
      </c>
      <c r="L322" s="18">
        <v>675</v>
      </c>
      <c r="M322" s="59">
        <f t="shared" si="49"/>
        <v>41.85</v>
      </c>
    </row>
    <row r="323" spans="1:22" ht="15.75" customHeight="1">
      <c r="A323" s="2">
        <v>1</v>
      </c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</row>
    <row r="324" spans="1:22" ht="15.75" customHeight="1" thickBot="1">
      <c r="A324" s="2">
        <v>1</v>
      </c>
      <c r="C324" s="19" t="s">
        <v>17</v>
      </c>
      <c r="D324" s="19"/>
      <c r="E324" s="19"/>
      <c r="F324" s="19"/>
      <c r="G324" s="19"/>
      <c r="H324" s="19">
        <f>SUM(H318:H323)</f>
        <v>10</v>
      </c>
      <c r="I324" s="19">
        <f>SUM(I318:I323)</f>
        <v>5.5</v>
      </c>
      <c r="J324" s="19">
        <f>SUM(J318:J323)</f>
        <v>0</v>
      </c>
      <c r="K324" s="19">
        <f>SUM(K318:K323)</f>
        <v>0.309</v>
      </c>
      <c r="L324" s="19"/>
      <c r="M324" s="20">
        <f>SUM(M318:M323)</f>
        <v>201.535</v>
      </c>
    </row>
    <row r="325" spans="1:22" ht="15.75" customHeight="1" thickBot="1">
      <c r="A325" s="2">
        <v>1</v>
      </c>
      <c r="B325" s="9">
        <f>+B316+1</f>
        <v>36</v>
      </c>
      <c r="C325" s="10" t="s">
        <v>34</v>
      </c>
      <c r="D325" s="10" t="s">
        <v>12</v>
      </c>
      <c r="E325" s="10"/>
      <c r="F325" s="11" t="s">
        <v>21</v>
      </c>
      <c r="G325" s="10" t="s">
        <v>14</v>
      </c>
      <c r="H325" s="12">
        <v>17.41</v>
      </c>
      <c r="I325" s="53">
        <f>ROUND(1924.15*1.035/31.1*0.756*1.12,2)</f>
        <v>54.22</v>
      </c>
      <c r="J325" s="54">
        <f>I325*H325</f>
        <v>943.97019999999998</v>
      </c>
      <c r="K325" s="55">
        <f>+H325*20+10+1</f>
        <v>359.2</v>
      </c>
      <c r="L325" s="56">
        <f>M333</f>
        <v>961.63</v>
      </c>
      <c r="M325" s="53">
        <f>I333</f>
        <v>147.4</v>
      </c>
      <c r="N325" s="57">
        <v>0</v>
      </c>
      <c r="O325" s="58">
        <f>SUM(J325:N325)</f>
        <v>2412.2002000000002</v>
      </c>
      <c r="P325" s="10">
        <v>1</v>
      </c>
      <c r="Q325" s="22">
        <f>ROUND(O325/0.85,0)</f>
        <v>2838</v>
      </c>
      <c r="R325" s="13">
        <f>Q325*P325</f>
        <v>2838</v>
      </c>
    </row>
    <row r="326" spans="1:22" s="5" customFormat="1" ht="21" customHeight="1">
      <c r="A326" s="2">
        <v>1</v>
      </c>
      <c r="B326" s="15" t="s">
        <v>0</v>
      </c>
      <c r="C326" s="7" t="s">
        <v>1</v>
      </c>
      <c r="D326" s="7" t="s">
        <v>11</v>
      </c>
      <c r="E326" s="8" t="s">
        <v>2</v>
      </c>
      <c r="F326" s="7" t="s">
        <v>3</v>
      </c>
      <c r="G326" s="8" t="s">
        <v>4</v>
      </c>
      <c r="H326" s="7" t="s">
        <v>5</v>
      </c>
      <c r="I326" s="8" t="s">
        <v>6</v>
      </c>
      <c r="J326" s="8" t="s">
        <v>10</v>
      </c>
      <c r="K326" s="7" t="s">
        <v>7</v>
      </c>
      <c r="L326" s="8" t="s">
        <v>8</v>
      </c>
      <c r="M326" s="8" t="s">
        <v>9</v>
      </c>
      <c r="N326" s="16"/>
      <c r="O326" s="16"/>
      <c r="P326" s="16"/>
      <c r="Q326" s="16"/>
      <c r="R326" s="17"/>
      <c r="S326" s="17"/>
      <c r="T326" s="17"/>
      <c r="U326" s="17"/>
      <c r="V326" s="17"/>
    </row>
    <row r="327" spans="1:22" ht="15.75" customHeight="1">
      <c r="A327" s="2">
        <v>1</v>
      </c>
      <c r="C327" s="18" t="s">
        <v>15</v>
      </c>
      <c r="D327" s="18" t="s">
        <v>16</v>
      </c>
      <c r="E327" s="18">
        <v>1.1499999999999999</v>
      </c>
      <c r="F327" s="18" t="s">
        <v>192</v>
      </c>
      <c r="G327" s="18">
        <v>0.55000000000000004</v>
      </c>
      <c r="H327" s="18">
        <v>268</v>
      </c>
      <c r="I327" s="18">
        <f>+H327*G327</f>
        <v>147.4</v>
      </c>
      <c r="J327" s="18">
        <v>0</v>
      </c>
      <c r="K327" s="18">
        <v>1.702</v>
      </c>
      <c r="L327" s="18">
        <v>565</v>
      </c>
      <c r="M327" s="59">
        <f>+L327*K327</f>
        <v>961.63</v>
      </c>
    </row>
    <row r="328" spans="1:22" ht="15.75" customHeight="1">
      <c r="A328" s="2">
        <v>1</v>
      </c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</row>
    <row r="329" spans="1:22" ht="15.75" customHeight="1">
      <c r="A329" s="2">
        <v>1</v>
      </c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</row>
    <row r="330" spans="1:22" ht="15.75" customHeight="1">
      <c r="A330" s="2">
        <v>1</v>
      </c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</row>
    <row r="331" spans="1:22" ht="15.75" customHeight="1">
      <c r="A331" s="2">
        <v>1</v>
      </c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</row>
    <row r="332" spans="1:22" ht="15.75" customHeight="1">
      <c r="A332" s="2">
        <v>1</v>
      </c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</row>
    <row r="333" spans="1:22" ht="15.75" customHeight="1" thickBot="1">
      <c r="A333" s="2">
        <v>1</v>
      </c>
      <c r="C333" s="19" t="s">
        <v>17</v>
      </c>
      <c r="D333" s="19"/>
      <c r="E333" s="19"/>
      <c r="F333" s="19"/>
      <c r="G333" s="19"/>
      <c r="H333" s="19">
        <f>SUM(H327:H332)</f>
        <v>268</v>
      </c>
      <c r="I333" s="19">
        <f>SUM(I327:I332)</f>
        <v>147.4</v>
      </c>
      <c r="J333" s="19">
        <f>SUM(J327:J332)</f>
        <v>0</v>
      </c>
      <c r="K333" s="19">
        <f>SUM(K327:K332)</f>
        <v>1.702</v>
      </c>
      <c r="L333" s="19"/>
      <c r="M333" s="20">
        <f>SUM(M327:M332)</f>
        <v>961.63</v>
      </c>
    </row>
    <row r="334" spans="1:22" ht="15.75" customHeight="1" thickBot="1">
      <c r="A334" s="2">
        <v>1</v>
      </c>
      <c r="B334" s="9">
        <f>+B325+1</f>
        <v>37</v>
      </c>
      <c r="C334" s="10" t="s">
        <v>35</v>
      </c>
      <c r="D334" s="10" t="s">
        <v>18</v>
      </c>
      <c r="E334" s="10"/>
      <c r="F334" s="11" t="s">
        <v>21</v>
      </c>
      <c r="G334" s="10" t="s">
        <v>14</v>
      </c>
      <c r="H334" s="12">
        <v>4.13</v>
      </c>
      <c r="I334" s="53">
        <f>ROUND(1924.15*1.035/31.1*0.756*1.12,2)</f>
        <v>54.22</v>
      </c>
      <c r="J334" s="54">
        <f>I334*H334</f>
        <v>223.92859999999999</v>
      </c>
      <c r="K334" s="55">
        <f>+H334*20+5+1</f>
        <v>88.6</v>
      </c>
      <c r="L334" s="56">
        <f>M342</f>
        <v>232.21499999999997</v>
      </c>
      <c r="M334" s="53">
        <f>I342</f>
        <v>35.200000000000003</v>
      </c>
      <c r="N334" s="57">
        <v>0</v>
      </c>
      <c r="O334" s="58">
        <f>SUM(J334:N334)</f>
        <v>579.94360000000006</v>
      </c>
      <c r="P334" s="10">
        <v>1</v>
      </c>
      <c r="Q334" s="22">
        <f>ROUND(O334/0.85,0)</f>
        <v>682</v>
      </c>
      <c r="R334" s="13">
        <f>Q334*P334</f>
        <v>682</v>
      </c>
    </row>
    <row r="335" spans="1:22" s="5" customFormat="1" ht="21" customHeight="1">
      <c r="A335" s="2">
        <v>1</v>
      </c>
      <c r="B335" s="15" t="s">
        <v>0</v>
      </c>
      <c r="C335" s="7" t="s">
        <v>1</v>
      </c>
      <c r="D335" s="7" t="s">
        <v>11</v>
      </c>
      <c r="E335" s="8" t="s">
        <v>2</v>
      </c>
      <c r="F335" s="7" t="s">
        <v>3</v>
      </c>
      <c r="G335" s="8" t="s">
        <v>4</v>
      </c>
      <c r="H335" s="7" t="s">
        <v>5</v>
      </c>
      <c r="I335" s="8" t="s">
        <v>6</v>
      </c>
      <c r="J335" s="8" t="s">
        <v>10</v>
      </c>
      <c r="K335" s="7" t="s">
        <v>7</v>
      </c>
      <c r="L335" s="8" t="s">
        <v>8</v>
      </c>
      <c r="M335" s="8" t="s">
        <v>9</v>
      </c>
      <c r="N335" s="16"/>
      <c r="O335" s="16"/>
      <c r="P335" s="16"/>
      <c r="Q335" s="16"/>
      <c r="R335" s="17"/>
      <c r="S335" s="17"/>
      <c r="T335" s="17"/>
      <c r="U335" s="17"/>
      <c r="V335" s="17"/>
    </row>
    <row r="336" spans="1:22" ht="15.75" customHeight="1">
      <c r="A336" s="2">
        <v>1</v>
      </c>
      <c r="C336" s="18" t="s">
        <v>15</v>
      </c>
      <c r="D336" s="18" t="s">
        <v>16</v>
      </c>
      <c r="E336" s="18">
        <v>1.1499999999999999</v>
      </c>
      <c r="F336" s="18" t="s">
        <v>192</v>
      </c>
      <c r="G336" s="18">
        <v>0.55000000000000004</v>
      </c>
      <c r="H336" s="18">
        <v>64</v>
      </c>
      <c r="I336" s="18">
        <f>+H336*G336</f>
        <v>35.200000000000003</v>
      </c>
      <c r="J336" s="18">
        <v>0</v>
      </c>
      <c r="K336" s="18">
        <v>0.41099999999999998</v>
      </c>
      <c r="L336" s="18">
        <v>565</v>
      </c>
      <c r="M336" s="59">
        <f>+L336*K336</f>
        <v>232.21499999999997</v>
      </c>
    </row>
    <row r="337" spans="1:22" ht="15.75" customHeight="1">
      <c r="A337" s="2">
        <v>1</v>
      </c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</row>
    <row r="338" spans="1:22" ht="15.75" customHeight="1">
      <c r="A338" s="2">
        <v>1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</row>
    <row r="339" spans="1:22" ht="15.75" customHeight="1">
      <c r="A339" s="2">
        <v>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</row>
    <row r="340" spans="1:22" ht="15.75" customHeight="1">
      <c r="A340" s="2">
        <v>1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</row>
    <row r="341" spans="1:22" ht="15.75" customHeight="1">
      <c r="A341" s="2">
        <v>1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</row>
    <row r="342" spans="1:22" ht="15.75" customHeight="1" thickBot="1">
      <c r="A342" s="2">
        <v>1</v>
      </c>
      <c r="C342" s="19" t="s">
        <v>17</v>
      </c>
      <c r="D342" s="19"/>
      <c r="E342" s="19"/>
      <c r="F342" s="19"/>
      <c r="G342" s="19"/>
      <c r="H342" s="19">
        <f>SUM(H336:H341)</f>
        <v>64</v>
      </c>
      <c r="I342" s="19">
        <f>SUM(I336:I341)</f>
        <v>35.200000000000003</v>
      </c>
      <c r="J342" s="19">
        <f>SUM(J336:J341)</f>
        <v>0</v>
      </c>
      <c r="K342" s="19">
        <f>SUM(K336:K341)</f>
        <v>0.41099999999999998</v>
      </c>
      <c r="L342" s="19"/>
      <c r="M342" s="20">
        <f>SUM(M336:M341)</f>
        <v>232.21499999999997</v>
      </c>
    </row>
    <row r="343" spans="1:22" ht="15.75" customHeight="1" thickBot="1">
      <c r="A343" s="2">
        <v>1</v>
      </c>
      <c r="B343" s="9">
        <f>+B334+1</f>
        <v>38</v>
      </c>
      <c r="C343" s="10" t="s">
        <v>36</v>
      </c>
      <c r="D343" s="10" t="s">
        <v>12</v>
      </c>
      <c r="E343" s="10"/>
      <c r="F343" s="11" t="s">
        <v>21</v>
      </c>
      <c r="G343" s="10" t="s">
        <v>14</v>
      </c>
      <c r="H343" s="12">
        <v>15.39</v>
      </c>
      <c r="I343" s="53">
        <f>ROUND(1924.15*1.035/31.1*0.756*1.12,2)</f>
        <v>54.22</v>
      </c>
      <c r="J343" s="54">
        <f>I343*H343</f>
        <v>834.44579999999996</v>
      </c>
      <c r="K343" s="55">
        <f>+H343*20+10+1</f>
        <v>318.8</v>
      </c>
      <c r="L343" s="56">
        <f>+M352</f>
        <v>1068.5650000000001</v>
      </c>
      <c r="M343" s="53">
        <f>+I352</f>
        <v>59.949999999999989</v>
      </c>
      <c r="N343" s="57">
        <v>0</v>
      </c>
      <c r="O343" s="58">
        <f>SUM(J343:N343)</f>
        <v>2281.7608</v>
      </c>
      <c r="P343" s="10">
        <v>1</v>
      </c>
      <c r="Q343" s="22">
        <f>ROUND(O343/0.85,0)</f>
        <v>2684</v>
      </c>
      <c r="R343" s="13">
        <f>Q343*P343</f>
        <v>2684</v>
      </c>
    </row>
    <row r="344" spans="1:22" s="5" customFormat="1" ht="21" customHeight="1">
      <c r="A344" s="2">
        <v>1</v>
      </c>
      <c r="B344" s="15" t="s">
        <v>0</v>
      </c>
      <c r="C344" s="7" t="s">
        <v>1</v>
      </c>
      <c r="D344" s="7" t="s">
        <v>11</v>
      </c>
      <c r="E344" s="8" t="s">
        <v>2</v>
      </c>
      <c r="F344" s="7" t="s">
        <v>3</v>
      </c>
      <c r="G344" s="8" t="s">
        <v>4</v>
      </c>
      <c r="H344" s="7" t="s">
        <v>5</v>
      </c>
      <c r="I344" s="8" t="s">
        <v>6</v>
      </c>
      <c r="J344" s="8" t="s">
        <v>10</v>
      </c>
      <c r="K344" s="7" t="s">
        <v>7</v>
      </c>
      <c r="L344" s="8" t="s">
        <v>8</v>
      </c>
      <c r="M344" s="8" t="s">
        <v>9</v>
      </c>
      <c r="N344" s="16"/>
      <c r="O344" s="16"/>
      <c r="P344" s="16"/>
      <c r="Q344" s="16"/>
      <c r="R344" s="17"/>
      <c r="S344" s="17"/>
      <c r="T344" s="17"/>
      <c r="U344" s="17"/>
      <c r="V344" s="17"/>
    </row>
    <row r="345" spans="1:22" ht="15.75" customHeight="1">
      <c r="A345" s="2">
        <v>1</v>
      </c>
      <c r="C345" s="18" t="s">
        <v>15</v>
      </c>
      <c r="D345" s="18" t="s">
        <v>16</v>
      </c>
      <c r="E345" s="18">
        <v>1.4</v>
      </c>
      <c r="F345" s="18" t="s">
        <v>192</v>
      </c>
      <c r="G345" s="18">
        <v>0.55000000000000004</v>
      </c>
      <c r="H345" s="18">
        <v>88</v>
      </c>
      <c r="I345" s="18">
        <f t="shared" ref="I345:I351" si="50">+H345*G345</f>
        <v>48.400000000000006</v>
      </c>
      <c r="J345" s="18">
        <v>0</v>
      </c>
      <c r="K345" s="18">
        <v>0.96099999999999997</v>
      </c>
      <c r="L345" s="18">
        <v>565</v>
      </c>
      <c r="M345" s="59">
        <f t="shared" ref="M345:M351" si="51">+L345*K345</f>
        <v>542.96500000000003</v>
      </c>
    </row>
    <row r="346" spans="1:22" ht="15.75" customHeight="1">
      <c r="A346" s="2">
        <v>1</v>
      </c>
      <c r="C346" s="18" t="s">
        <v>15</v>
      </c>
      <c r="D346" s="18" t="s">
        <v>16</v>
      </c>
      <c r="E346" s="18">
        <v>1.8</v>
      </c>
      <c r="F346" s="18" t="s">
        <v>195</v>
      </c>
      <c r="G346" s="18">
        <v>0.55000000000000004</v>
      </c>
      <c r="H346" s="18">
        <v>6</v>
      </c>
      <c r="I346" s="18">
        <f t="shared" si="50"/>
        <v>3.3000000000000003</v>
      </c>
      <c r="J346" s="18">
        <v>0</v>
      </c>
      <c r="K346" s="18">
        <v>0.13800000000000001</v>
      </c>
      <c r="L346" s="18">
        <v>675</v>
      </c>
      <c r="M346" s="59">
        <f t="shared" si="51"/>
        <v>93.15</v>
      </c>
    </row>
    <row r="347" spans="1:22" ht="15.75" customHeight="1">
      <c r="A347" s="2">
        <v>1</v>
      </c>
      <c r="C347" s="18" t="s">
        <v>15</v>
      </c>
      <c r="D347" s="18" t="s">
        <v>16</v>
      </c>
      <c r="E347" s="18">
        <v>1.9</v>
      </c>
      <c r="F347" s="18" t="s">
        <v>195</v>
      </c>
      <c r="G347" s="18">
        <v>0.55000000000000004</v>
      </c>
      <c r="H347" s="18">
        <v>6</v>
      </c>
      <c r="I347" s="18">
        <f t="shared" si="50"/>
        <v>3.3000000000000003</v>
      </c>
      <c r="J347" s="18">
        <v>0</v>
      </c>
      <c r="K347" s="18">
        <v>0.159</v>
      </c>
      <c r="L347" s="18">
        <v>675</v>
      </c>
      <c r="M347" s="59">
        <f t="shared" si="51"/>
        <v>107.325</v>
      </c>
    </row>
    <row r="348" spans="1:22" ht="15.75" customHeight="1">
      <c r="A348" s="2">
        <v>1</v>
      </c>
      <c r="C348" s="18" t="s">
        <v>15</v>
      </c>
      <c r="D348" s="18" t="s">
        <v>16</v>
      </c>
      <c r="E348" s="18">
        <v>2.2000000000000002</v>
      </c>
      <c r="F348" s="18" t="s">
        <v>195</v>
      </c>
      <c r="G348" s="18">
        <v>0.55000000000000004</v>
      </c>
      <c r="H348" s="18">
        <v>6</v>
      </c>
      <c r="I348" s="18">
        <f t="shared" si="50"/>
        <v>3.3000000000000003</v>
      </c>
      <c r="J348" s="18">
        <v>0</v>
      </c>
      <c r="K348" s="18">
        <v>0.248</v>
      </c>
      <c r="L348" s="18">
        <v>675</v>
      </c>
      <c r="M348" s="59">
        <f t="shared" si="51"/>
        <v>167.4</v>
      </c>
    </row>
    <row r="349" spans="1:22" ht="15.75" customHeight="1">
      <c r="A349" s="2">
        <v>1</v>
      </c>
      <c r="C349" s="18" t="s">
        <v>15</v>
      </c>
      <c r="D349" s="18" t="s">
        <v>16</v>
      </c>
      <c r="E349" s="18">
        <v>2.4</v>
      </c>
      <c r="F349" s="18" t="s">
        <v>195</v>
      </c>
      <c r="G349" s="18">
        <v>0.55000000000000004</v>
      </c>
      <c r="H349" s="18">
        <v>1</v>
      </c>
      <c r="I349" s="18">
        <f t="shared" si="50"/>
        <v>0.55000000000000004</v>
      </c>
      <c r="J349" s="18">
        <v>0</v>
      </c>
      <c r="K349" s="18">
        <v>5.0999999999999997E-2</v>
      </c>
      <c r="L349" s="18">
        <v>675</v>
      </c>
      <c r="M349" s="59">
        <f t="shared" si="51"/>
        <v>34.424999999999997</v>
      </c>
    </row>
    <row r="350" spans="1:22" ht="15.75" customHeight="1">
      <c r="A350" s="2">
        <v>1</v>
      </c>
      <c r="C350" s="18" t="s">
        <v>15</v>
      </c>
      <c r="D350" s="18" t="s">
        <v>16</v>
      </c>
      <c r="E350" s="18">
        <v>2.6</v>
      </c>
      <c r="F350" s="18" t="s">
        <v>195</v>
      </c>
      <c r="G350" s="18">
        <v>0.55000000000000004</v>
      </c>
      <c r="H350" s="18">
        <v>1</v>
      </c>
      <c r="I350" s="18">
        <f t="shared" si="50"/>
        <v>0.55000000000000004</v>
      </c>
      <c r="J350" s="18">
        <v>0</v>
      </c>
      <c r="K350" s="18">
        <v>7.1999999999999995E-2</v>
      </c>
      <c r="L350" s="18">
        <v>675</v>
      </c>
      <c r="M350" s="59">
        <f t="shared" si="51"/>
        <v>48.599999999999994</v>
      </c>
    </row>
    <row r="351" spans="1:22" ht="15.75" customHeight="1">
      <c r="A351" s="2">
        <v>1</v>
      </c>
      <c r="C351" s="18" t="s">
        <v>15</v>
      </c>
      <c r="D351" s="18" t="s">
        <v>16</v>
      </c>
      <c r="E351" s="18">
        <v>2.8</v>
      </c>
      <c r="F351" s="18" t="s">
        <v>195</v>
      </c>
      <c r="G351" s="18">
        <v>0.55000000000000004</v>
      </c>
      <c r="H351" s="18">
        <v>1</v>
      </c>
      <c r="I351" s="18">
        <f t="shared" si="50"/>
        <v>0.55000000000000004</v>
      </c>
      <c r="J351" s="18">
        <v>0</v>
      </c>
      <c r="K351" s="18">
        <v>8.3000000000000004E-2</v>
      </c>
      <c r="L351" s="18">
        <v>900</v>
      </c>
      <c r="M351" s="59">
        <f t="shared" si="51"/>
        <v>74.7</v>
      </c>
    </row>
    <row r="352" spans="1:22" ht="15.75" customHeight="1" thickBot="1">
      <c r="A352" s="2">
        <v>1</v>
      </c>
      <c r="C352" s="19" t="s">
        <v>17</v>
      </c>
      <c r="D352" s="19"/>
      <c r="E352" s="19"/>
      <c r="F352" s="19"/>
      <c r="G352" s="19"/>
      <c r="H352" s="19">
        <f>SUM(H345:H351)</f>
        <v>109</v>
      </c>
      <c r="I352" s="19">
        <f>SUM(I345:I351)</f>
        <v>59.949999999999989</v>
      </c>
      <c r="J352" s="19">
        <f>SUM(J345:J351)</f>
        <v>0</v>
      </c>
      <c r="K352" s="19">
        <f>SUM(K345:K351)</f>
        <v>1.712</v>
      </c>
      <c r="L352" s="19"/>
      <c r="M352" s="20">
        <f>SUM(M345:M351)</f>
        <v>1068.5650000000001</v>
      </c>
    </row>
    <row r="353" spans="1:22" ht="15.75" customHeight="1" thickBot="1">
      <c r="A353" s="2">
        <v>1</v>
      </c>
      <c r="B353" s="9">
        <f>+B343+1</f>
        <v>39</v>
      </c>
      <c r="C353" s="10" t="s">
        <v>37</v>
      </c>
      <c r="D353" s="10" t="s">
        <v>18</v>
      </c>
      <c r="E353" s="10"/>
      <c r="F353" s="11" t="s">
        <v>21</v>
      </c>
      <c r="G353" s="10" t="s">
        <v>14</v>
      </c>
      <c r="H353" s="12">
        <v>3.43</v>
      </c>
      <c r="I353" s="53">
        <f>ROUND(1924.15*1.035/31.1*0.756*1.12,2)</f>
        <v>54.22</v>
      </c>
      <c r="J353" s="54">
        <f>I353*H353</f>
        <v>185.97460000000001</v>
      </c>
      <c r="K353" s="55">
        <f>+H353*20+5+1</f>
        <v>74.600000000000009</v>
      </c>
      <c r="L353" s="56">
        <f>M361</f>
        <v>531.26499999999999</v>
      </c>
      <c r="M353" s="53">
        <f>I361</f>
        <v>19.800000000000004</v>
      </c>
      <c r="N353" s="57">
        <v>0</v>
      </c>
      <c r="O353" s="58">
        <f>SUM(J353:N353)</f>
        <v>811.63959999999997</v>
      </c>
      <c r="P353" s="10">
        <v>1</v>
      </c>
      <c r="Q353" s="22">
        <f>ROUND(O353/0.85,0)</f>
        <v>955</v>
      </c>
      <c r="R353" s="13">
        <f>Q353*P353</f>
        <v>955</v>
      </c>
    </row>
    <row r="354" spans="1:22" s="5" customFormat="1" ht="21" customHeight="1">
      <c r="A354" s="2">
        <v>1</v>
      </c>
      <c r="B354" s="15" t="s">
        <v>0</v>
      </c>
      <c r="C354" s="7" t="s">
        <v>1</v>
      </c>
      <c r="D354" s="7" t="s">
        <v>11</v>
      </c>
      <c r="E354" s="8" t="s">
        <v>2</v>
      </c>
      <c r="F354" s="7" t="s">
        <v>3</v>
      </c>
      <c r="G354" s="8" t="s">
        <v>4</v>
      </c>
      <c r="H354" s="7" t="s">
        <v>5</v>
      </c>
      <c r="I354" s="8" t="s">
        <v>6</v>
      </c>
      <c r="J354" s="8" t="s">
        <v>10</v>
      </c>
      <c r="K354" s="7" t="s">
        <v>7</v>
      </c>
      <c r="L354" s="8" t="s">
        <v>8</v>
      </c>
      <c r="M354" s="8" t="s">
        <v>9</v>
      </c>
      <c r="N354" s="16"/>
      <c r="O354" s="16"/>
      <c r="P354" s="16"/>
      <c r="Q354" s="16"/>
      <c r="R354" s="17"/>
      <c r="S354" s="17"/>
      <c r="T354" s="17"/>
      <c r="U354" s="17"/>
      <c r="V354" s="17"/>
    </row>
    <row r="355" spans="1:22" ht="15.75" customHeight="1">
      <c r="A355" s="2">
        <v>1</v>
      </c>
      <c r="C355" s="18" t="s">
        <v>15</v>
      </c>
      <c r="D355" s="18" t="s">
        <v>16</v>
      </c>
      <c r="E355" s="18">
        <v>1.4</v>
      </c>
      <c r="F355" s="18" t="s">
        <v>192</v>
      </c>
      <c r="G355" s="18">
        <v>0.55000000000000004</v>
      </c>
      <c r="H355" s="18">
        <v>8</v>
      </c>
      <c r="I355" s="18">
        <f t="shared" ref="I355:I359" si="52">+H355*G355</f>
        <v>4.4000000000000004</v>
      </c>
      <c r="J355" s="18">
        <v>0</v>
      </c>
      <c r="K355" s="18">
        <v>9.4E-2</v>
      </c>
      <c r="L355" s="18">
        <v>565</v>
      </c>
      <c r="M355" s="59">
        <f t="shared" ref="M355:M359" si="53">+L355*K355</f>
        <v>53.11</v>
      </c>
    </row>
    <row r="356" spans="1:22" ht="15.75" customHeight="1">
      <c r="A356" s="2">
        <v>1</v>
      </c>
      <c r="C356" s="18" t="s">
        <v>15</v>
      </c>
      <c r="D356" s="18" t="s">
        <v>16</v>
      </c>
      <c r="E356" s="18">
        <v>1.7</v>
      </c>
      <c r="F356" s="18" t="s">
        <v>195</v>
      </c>
      <c r="G356" s="18">
        <v>0.55000000000000004</v>
      </c>
      <c r="H356" s="18">
        <v>12</v>
      </c>
      <c r="I356" s="18">
        <f t="shared" si="52"/>
        <v>6.6000000000000005</v>
      </c>
      <c r="J356" s="18">
        <v>0</v>
      </c>
      <c r="K356" s="18">
        <v>0.23699999999999999</v>
      </c>
      <c r="L356" s="18">
        <v>565</v>
      </c>
      <c r="M356" s="59">
        <f t="shared" si="53"/>
        <v>133.905</v>
      </c>
    </row>
    <row r="357" spans="1:22" ht="15.75" customHeight="1">
      <c r="A357" s="2">
        <v>1</v>
      </c>
      <c r="C357" s="18" t="s">
        <v>15</v>
      </c>
      <c r="D357" s="18" t="s">
        <v>16</v>
      </c>
      <c r="E357" s="18">
        <v>1.8</v>
      </c>
      <c r="F357" s="18" t="s">
        <v>195</v>
      </c>
      <c r="G357" s="18">
        <v>0.55000000000000004</v>
      </c>
      <c r="H357" s="18">
        <v>12</v>
      </c>
      <c r="I357" s="18">
        <f t="shared" si="52"/>
        <v>6.6000000000000005</v>
      </c>
      <c r="J357" s="18">
        <v>0</v>
      </c>
      <c r="K357" s="18">
        <v>0.27400000000000002</v>
      </c>
      <c r="L357" s="18">
        <v>675</v>
      </c>
      <c r="M357" s="59">
        <f t="shared" si="53"/>
        <v>184.95000000000002</v>
      </c>
    </row>
    <row r="358" spans="1:22" ht="15.75" customHeight="1">
      <c r="A358" s="2">
        <v>1</v>
      </c>
      <c r="C358" s="18" t="s">
        <v>15</v>
      </c>
      <c r="D358" s="18" t="s">
        <v>16</v>
      </c>
      <c r="E358" s="18">
        <v>2.4</v>
      </c>
      <c r="F358" s="18" t="s">
        <v>192</v>
      </c>
      <c r="G358" s="18">
        <v>0.55000000000000004</v>
      </c>
      <c r="H358" s="18">
        <v>2</v>
      </c>
      <c r="I358" s="18">
        <f t="shared" si="52"/>
        <v>1.1000000000000001</v>
      </c>
      <c r="J358" s="18">
        <v>0</v>
      </c>
      <c r="K358" s="18">
        <v>0.105</v>
      </c>
      <c r="L358" s="18">
        <v>675</v>
      </c>
      <c r="M358" s="59">
        <f t="shared" si="53"/>
        <v>70.875</v>
      </c>
    </row>
    <row r="359" spans="1:22" ht="15.75" customHeight="1">
      <c r="A359" s="2">
        <v>1</v>
      </c>
      <c r="C359" s="18" t="s">
        <v>15</v>
      </c>
      <c r="D359" s="18" t="s">
        <v>16</v>
      </c>
      <c r="E359" s="18">
        <v>2.6</v>
      </c>
      <c r="F359" s="18" t="s">
        <v>192</v>
      </c>
      <c r="G359" s="18">
        <v>0.55000000000000004</v>
      </c>
      <c r="H359" s="18">
        <v>2</v>
      </c>
      <c r="I359" s="18">
        <f t="shared" si="52"/>
        <v>1.1000000000000001</v>
      </c>
      <c r="J359" s="18">
        <v>0</v>
      </c>
      <c r="K359" s="18">
        <v>0.13100000000000001</v>
      </c>
      <c r="L359" s="18">
        <v>675</v>
      </c>
      <c r="M359" s="59">
        <f t="shared" si="53"/>
        <v>88.424999999999997</v>
      </c>
    </row>
    <row r="360" spans="1:22" ht="15.75" customHeight="1">
      <c r="A360" s="2">
        <v>1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</row>
    <row r="361" spans="1:22" ht="15.75" customHeight="1" thickBot="1">
      <c r="A361" s="2">
        <v>1</v>
      </c>
      <c r="C361" s="19" t="s">
        <v>17</v>
      </c>
      <c r="D361" s="19"/>
      <c r="E361" s="19"/>
      <c r="F361" s="19"/>
      <c r="G361" s="19"/>
      <c r="H361" s="19">
        <f>SUM(H355:H360)</f>
        <v>36</v>
      </c>
      <c r="I361" s="19">
        <f>SUM(I355:I360)</f>
        <v>19.800000000000004</v>
      </c>
      <c r="J361" s="19">
        <f>SUM(J355:J360)</f>
        <v>0</v>
      </c>
      <c r="K361" s="19">
        <f>SUM(K355:K360)</f>
        <v>0.84099999999999997</v>
      </c>
      <c r="L361" s="19"/>
      <c r="M361" s="20">
        <f>SUM(M355:M360)</f>
        <v>531.26499999999999</v>
      </c>
    </row>
    <row r="362" spans="1:22" ht="15.75" customHeight="1" thickBot="1">
      <c r="A362" s="2">
        <v>1</v>
      </c>
      <c r="B362" s="9">
        <f>+B353+1</f>
        <v>40</v>
      </c>
      <c r="C362" s="10" t="s">
        <v>38</v>
      </c>
      <c r="D362" s="10" t="s">
        <v>12</v>
      </c>
      <c r="E362" s="10"/>
      <c r="F362" s="11" t="s">
        <v>21</v>
      </c>
      <c r="G362" s="10" t="s">
        <v>14</v>
      </c>
      <c r="H362" s="12">
        <v>16.510000000000002</v>
      </c>
      <c r="I362" s="53">
        <f>ROUND(1924.15*1.035/31.1*0.756*1.12,2)</f>
        <v>54.22</v>
      </c>
      <c r="J362" s="54">
        <f>I362*H362</f>
        <v>895.17220000000009</v>
      </c>
      <c r="K362" s="55">
        <f>+H362*20+10+1</f>
        <v>341.20000000000005</v>
      </c>
      <c r="L362" s="56">
        <f>M370</f>
        <v>1447.3650000000002</v>
      </c>
      <c r="M362" s="53">
        <f>I370</f>
        <v>46.2</v>
      </c>
      <c r="N362" s="57">
        <v>0</v>
      </c>
      <c r="O362" s="58">
        <f>SUM(J362:N362)</f>
        <v>2729.9372000000003</v>
      </c>
      <c r="P362" s="10">
        <v>1</v>
      </c>
      <c r="Q362" s="22">
        <f>ROUND(O362/0.85,0)</f>
        <v>3212</v>
      </c>
      <c r="R362" s="13">
        <f>Q362*P362</f>
        <v>3212</v>
      </c>
    </row>
    <row r="363" spans="1:22" s="5" customFormat="1" ht="21" customHeight="1">
      <c r="A363" s="2">
        <v>1</v>
      </c>
      <c r="B363" s="15" t="s">
        <v>0</v>
      </c>
      <c r="C363" s="7" t="s">
        <v>1</v>
      </c>
      <c r="D363" s="7" t="s">
        <v>11</v>
      </c>
      <c r="E363" s="8" t="s">
        <v>2</v>
      </c>
      <c r="F363" s="7" t="s">
        <v>3</v>
      </c>
      <c r="G363" s="8" t="s">
        <v>4</v>
      </c>
      <c r="H363" s="7" t="s">
        <v>5</v>
      </c>
      <c r="I363" s="8" t="s">
        <v>6</v>
      </c>
      <c r="J363" s="8" t="s">
        <v>10</v>
      </c>
      <c r="K363" s="7" t="s">
        <v>7</v>
      </c>
      <c r="L363" s="8" t="s">
        <v>8</v>
      </c>
      <c r="M363" s="8" t="s">
        <v>9</v>
      </c>
      <c r="N363" s="16"/>
      <c r="O363" s="16"/>
      <c r="P363" s="16"/>
      <c r="Q363" s="16"/>
      <c r="R363" s="17"/>
      <c r="S363" s="17"/>
      <c r="T363" s="17"/>
      <c r="U363" s="17"/>
      <c r="V363" s="17"/>
    </row>
    <row r="364" spans="1:22" ht="15.75" customHeight="1">
      <c r="A364" s="2">
        <v>1</v>
      </c>
      <c r="C364" s="18" t="s">
        <v>15</v>
      </c>
      <c r="D364" s="18" t="s">
        <v>16</v>
      </c>
      <c r="E364" s="18">
        <v>1.6</v>
      </c>
      <c r="F364" s="18" t="s">
        <v>192</v>
      </c>
      <c r="G364" s="18">
        <v>0.55000000000000004</v>
      </c>
      <c r="H364" s="18">
        <v>28</v>
      </c>
      <c r="I364" s="18">
        <f t="shared" ref="I364:I368" si="54">+H364*G364</f>
        <v>15.400000000000002</v>
      </c>
      <c r="J364" s="18">
        <v>0</v>
      </c>
      <c r="K364" s="18">
        <v>0.47099999999999997</v>
      </c>
      <c r="L364" s="18">
        <v>565</v>
      </c>
      <c r="M364" s="59">
        <f t="shared" ref="M364:M368" si="55">+L364*K364</f>
        <v>266.11500000000001</v>
      </c>
    </row>
    <row r="365" spans="1:22" ht="15.75" customHeight="1">
      <c r="A365" s="2">
        <v>1</v>
      </c>
      <c r="C365" s="18" t="s">
        <v>15</v>
      </c>
      <c r="D365" s="18" t="s">
        <v>16</v>
      </c>
      <c r="E365" s="18">
        <v>1.8</v>
      </c>
      <c r="F365" s="18" t="s">
        <v>192</v>
      </c>
      <c r="G365" s="18">
        <v>0.55000000000000004</v>
      </c>
      <c r="H365" s="18">
        <v>28</v>
      </c>
      <c r="I365" s="18">
        <f t="shared" si="54"/>
        <v>15.400000000000002</v>
      </c>
      <c r="J365" s="18">
        <v>0</v>
      </c>
      <c r="K365" s="18">
        <v>0.64400000000000002</v>
      </c>
      <c r="L365" s="18">
        <v>675</v>
      </c>
      <c r="M365" s="59">
        <f t="shared" si="55"/>
        <v>434.7</v>
      </c>
    </row>
    <row r="366" spans="1:22" ht="15.75" customHeight="1">
      <c r="A366" s="2">
        <v>1</v>
      </c>
      <c r="C366" s="18" t="s">
        <v>15</v>
      </c>
      <c r="D366" s="18" t="s">
        <v>16</v>
      </c>
      <c r="E366" s="18">
        <v>2.1</v>
      </c>
      <c r="F366" s="18" t="s">
        <v>192</v>
      </c>
      <c r="G366" s="18">
        <v>0.55000000000000004</v>
      </c>
      <c r="H366" s="18">
        <v>21</v>
      </c>
      <c r="I366" s="18">
        <f t="shared" si="54"/>
        <v>11.55</v>
      </c>
      <c r="J366" s="18">
        <v>0</v>
      </c>
      <c r="K366" s="18">
        <v>0.73799999999999999</v>
      </c>
      <c r="L366" s="18">
        <v>675</v>
      </c>
      <c r="M366" s="59">
        <f t="shared" si="55"/>
        <v>498.15</v>
      </c>
    </row>
    <row r="367" spans="1:22" ht="15.75" customHeight="1">
      <c r="A367" s="2">
        <v>1</v>
      </c>
      <c r="C367" s="18" t="s">
        <v>15</v>
      </c>
      <c r="D367" s="18" t="s">
        <v>16</v>
      </c>
      <c r="E367" s="18">
        <v>2.2000000000000002</v>
      </c>
      <c r="F367" s="18" t="s">
        <v>192</v>
      </c>
      <c r="G367" s="18">
        <v>0.55000000000000004</v>
      </c>
      <c r="H367" s="18">
        <v>6</v>
      </c>
      <c r="I367" s="18">
        <f t="shared" si="54"/>
        <v>3.3000000000000003</v>
      </c>
      <c r="J367" s="18">
        <v>0</v>
      </c>
      <c r="K367" s="18">
        <v>0.24</v>
      </c>
      <c r="L367" s="18">
        <v>675</v>
      </c>
      <c r="M367" s="59">
        <f t="shared" si="55"/>
        <v>162</v>
      </c>
    </row>
    <row r="368" spans="1:22" ht="15.75" customHeight="1">
      <c r="A368" s="2">
        <v>1</v>
      </c>
      <c r="C368" s="18" t="s">
        <v>15</v>
      </c>
      <c r="D368" s="18" t="s">
        <v>16</v>
      </c>
      <c r="E368" s="18">
        <v>2.8</v>
      </c>
      <c r="F368" s="18" t="s">
        <v>192</v>
      </c>
      <c r="G368" s="18">
        <v>0.55000000000000004</v>
      </c>
      <c r="H368" s="18">
        <v>1</v>
      </c>
      <c r="I368" s="18">
        <f t="shared" si="54"/>
        <v>0.55000000000000004</v>
      </c>
      <c r="J368" s="18">
        <v>0</v>
      </c>
      <c r="K368" s="18">
        <v>9.6000000000000002E-2</v>
      </c>
      <c r="L368" s="18">
        <v>900</v>
      </c>
      <c r="M368" s="59">
        <f t="shared" si="55"/>
        <v>86.4</v>
      </c>
    </row>
    <row r="369" spans="1:22" ht="15.75" customHeight="1">
      <c r="A369" s="2">
        <v>1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</row>
    <row r="370" spans="1:22" ht="15.75" customHeight="1" thickBot="1">
      <c r="A370" s="2">
        <v>1</v>
      </c>
      <c r="C370" s="19" t="s">
        <v>17</v>
      </c>
      <c r="D370" s="19"/>
      <c r="E370" s="19"/>
      <c r="F370" s="19"/>
      <c r="G370" s="19"/>
      <c r="H370" s="19">
        <f>SUM(H364:H369)</f>
        <v>84</v>
      </c>
      <c r="I370" s="19">
        <f>SUM(I364:I369)</f>
        <v>46.2</v>
      </c>
      <c r="J370" s="19">
        <f>SUM(J364:J369)</f>
        <v>0</v>
      </c>
      <c r="K370" s="19">
        <f>SUM(K364:K369)</f>
        <v>2.1890000000000001</v>
      </c>
      <c r="L370" s="19"/>
      <c r="M370" s="20">
        <f>SUM(M364:M369)</f>
        <v>1447.3650000000002</v>
      </c>
    </row>
    <row r="371" spans="1:22" ht="15.75" customHeight="1" thickBot="1">
      <c r="A371" s="2">
        <v>1</v>
      </c>
      <c r="B371" s="9">
        <f>+B362+1</f>
        <v>41</v>
      </c>
      <c r="C371" s="10" t="s">
        <v>39</v>
      </c>
      <c r="D371" s="10" t="s">
        <v>18</v>
      </c>
      <c r="E371" s="10"/>
      <c r="F371" s="11" t="s">
        <v>21</v>
      </c>
      <c r="G371" s="10" t="s">
        <v>14</v>
      </c>
      <c r="H371" s="12">
        <v>3.48</v>
      </c>
      <c r="I371" s="53">
        <f>ROUND(1924.15*1.035/31.1*0.756*1.12,2)</f>
        <v>54.22</v>
      </c>
      <c r="J371" s="54">
        <f>I371*H371</f>
        <v>188.68559999999999</v>
      </c>
      <c r="K371" s="55">
        <f>+H371*20+5+1</f>
        <v>75.599999999999994</v>
      </c>
      <c r="L371" s="56">
        <f>M379</f>
        <v>457.17500000000001</v>
      </c>
      <c r="M371" s="53">
        <f>I379</f>
        <v>13.200000000000001</v>
      </c>
      <c r="N371" s="57">
        <v>0</v>
      </c>
      <c r="O371" s="58">
        <f>SUM(J371:N371)</f>
        <v>734.66060000000004</v>
      </c>
      <c r="P371" s="10">
        <v>1</v>
      </c>
      <c r="Q371" s="22">
        <f>ROUND(O371/0.85,0)</f>
        <v>864</v>
      </c>
      <c r="R371" s="13">
        <f>Q371*P371</f>
        <v>864</v>
      </c>
    </row>
    <row r="372" spans="1:22" s="5" customFormat="1" ht="21" customHeight="1">
      <c r="A372" s="2">
        <v>1</v>
      </c>
      <c r="B372" s="15" t="s">
        <v>0</v>
      </c>
      <c r="C372" s="7" t="s">
        <v>1</v>
      </c>
      <c r="D372" s="7" t="s">
        <v>11</v>
      </c>
      <c r="E372" s="8" t="s">
        <v>2</v>
      </c>
      <c r="F372" s="7" t="s">
        <v>3</v>
      </c>
      <c r="G372" s="8" t="s">
        <v>4</v>
      </c>
      <c r="H372" s="7" t="s">
        <v>5</v>
      </c>
      <c r="I372" s="8" t="s">
        <v>6</v>
      </c>
      <c r="J372" s="8" t="s">
        <v>10</v>
      </c>
      <c r="K372" s="7" t="s">
        <v>7</v>
      </c>
      <c r="L372" s="8" t="s">
        <v>8</v>
      </c>
      <c r="M372" s="8" t="s">
        <v>9</v>
      </c>
      <c r="N372" s="16"/>
      <c r="O372" s="16"/>
      <c r="P372" s="16"/>
      <c r="Q372" s="16"/>
      <c r="R372" s="17"/>
      <c r="S372" s="17"/>
      <c r="T372" s="17"/>
      <c r="U372" s="17"/>
      <c r="V372" s="17"/>
    </row>
    <row r="373" spans="1:22" ht="15.75" customHeight="1">
      <c r="A373" s="2">
        <v>1</v>
      </c>
      <c r="C373" s="18" t="s">
        <v>15</v>
      </c>
      <c r="D373" s="18" t="s">
        <v>16</v>
      </c>
      <c r="E373" s="18">
        <v>1.6</v>
      </c>
      <c r="F373" s="18" t="s">
        <v>192</v>
      </c>
      <c r="G373" s="18">
        <v>0.55000000000000004</v>
      </c>
      <c r="H373" s="18">
        <v>2</v>
      </c>
      <c r="I373" s="18">
        <f t="shared" ref="I373:I376" si="56">+H373*G373</f>
        <v>1.1000000000000001</v>
      </c>
      <c r="J373" s="18">
        <v>0</v>
      </c>
      <c r="K373" s="18">
        <v>3.5000000000000003E-2</v>
      </c>
      <c r="L373" s="18">
        <v>565</v>
      </c>
      <c r="M373" s="59">
        <f t="shared" ref="M373:M376" si="57">+L373*K373</f>
        <v>19.775000000000002</v>
      </c>
    </row>
    <row r="374" spans="1:22" ht="15.75" customHeight="1">
      <c r="A374" s="2">
        <v>1</v>
      </c>
      <c r="C374" s="18" t="s">
        <v>15</v>
      </c>
      <c r="D374" s="18" t="s">
        <v>16</v>
      </c>
      <c r="E374" s="18">
        <v>1.8</v>
      </c>
      <c r="F374" s="18" t="s">
        <v>195</v>
      </c>
      <c r="G374" s="18">
        <v>0.55000000000000004</v>
      </c>
      <c r="H374" s="18">
        <v>16</v>
      </c>
      <c r="I374" s="18">
        <f t="shared" si="56"/>
        <v>8.8000000000000007</v>
      </c>
      <c r="J374" s="18">
        <v>0</v>
      </c>
      <c r="K374" s="18">
        <v>0.36699999999999999</v>
      </c>
      <c r="L374" s="18">
        <v>675</v>
      </c>
      <c r="M374" s="59">
        <f t="shared" si="57"/>
        <v>247.72499999999999</v>
      </c>
    </row>
    <row r="375" spans="1:22" ht="15.75" customHeight="1">
      <c r="A375" s="2">
        <v>1</v>
      </c>
      <c r="C375" s="18" t="s">
        <v>15</v>
      </c>
      <c r="D375" s="18" t="s">
        <v>16</v>
      </c>
      <c r="E375" s="18">
        <v>2.1</v>
      </c>
      <c r="F375" s="18" t="s">
        <v>192</v>
      </c>
      <c r="G375" s="18">
        <v>0.55000000000000004</v>
      </c>
      <c r="H375" s="18">
        <v>4</v>
      </c>
      <c r="I375" s="18">
        <f t="shared" si="56"/>
        <v>2.2000000000000002</v>
      </c>
      <c r="J375" s="18">
        <v>0</v>
      </c>
      <c r="K375" s="18">
        <v>0.14699999999999999</v>
      </c>
      <c r="L375" s="18">
        <v>675</v>
      </c>
      <c r="M375" s="59">
        <f t="shared" si="57"/>
        <v>99.224999999999994</v>
      </c>
    </row>
    <row r="376" spans="1:22" ht="15.75" customHeight="1">
      <c r="A376" s="2">
        <v>1</v>
      </c>
      <c r="C376" s="18" t="s">
        <v>15</v>
      </c>
      <c r="D376" s="18" t="s">
        <v>16</v>
      </c>
      <c r="E376" s="18">
        <v>2.6</v>
      </c>
      <c r="F376" s="18" t="s">
        <v>195</v>
      </c>
      <c r="G376" s="18">
        <v>0.55000000000000004</v>
      </c>
      <c r="H376" s="18">
        <v>2</v>
      </c>
      <c r="I376" s="18">
        <f t="shared" si="56"/>
        <v>1.1000000000000001</v>
      </c>
      <c r="J376" s="18">
        <v>0</v>
      </c>
      <c r="K376" s="18">
        <v>0.13400000000000001</v>
      </c>
      <c r="L376" s="18">
        <v>675</v>
      </c>
      <c r="M376" s="59">
        <f t="shared" si="57"/>
        <v>90.45</v>
      </c>
    </row>
    <row r="377" spans="1:22" ht="15.75" customHeight="1">
      <c r="A377" s="2">
        <v>1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</row>
    <row r="378" spans="1:22" ht="15.75" customHeight="1">
      <c r="A378" s="2">
        <v>1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</row>
    <row r="379" spans="1:22" ht="15.75" customHeight="1" thickBot="1">
      <c r="A379" s="2">
        <v>1</v>
      </c>
      <c r="C379" s="19" t="s">
        <v>17</v>
      </c>
      <c r="D379" s="19"/>
      <c r="E379" s="19"/>
      <c r="F379" s="19"/>
      <c r="G379" s="19"/>
      <c r="H379" s="19">
        <f>SUM(H373:H378)</f>
        <v>24</v>
      </c>
      <c r="I379" s="19">
        <f>SUM(I373:I378)</f>
        <v>13.200000000000001</v>
      </c>
      <c r="J379" s="19">
        <f>SUM(J373:J378)</f>
        <v>0</v>
      </c>
      <c r="K379" s="19">
        <f>SUM(K373:K378)</f>
        <v>0.68300000000000005</v>
      </c>
      <c r="L379" s="19"/>
      <c r="M379" s="20">
        <f>SUM(M373:M378)</f>
        <v>457.17500000000001</v>
      </c>
    </row>
    <row r="380" spans="1:22" ht="15.75" customHeight="1" thickBot="1">
      <c r="A380" s="2">
        <v>1</v>
      </c>
      <c r="B380" s="9">
        <f>+B371+1</f>
        <v>42</v>
      </c>
      <c r="C380" s="10" t="s">
        <v>40</v>
      </c>
      <c r="D380" s="10" t="s">
        <v>12</v>
      </c>
      <c r="E380" s="10"/>
      <c r="F380" s="11" t="s">
        <v>21</v>
      </c>
      <c r="G380" s="10" t="s">
        <v>14</v>
      </c>
      <c r="H380" s="12">
        <v>15.49</v>
      </c>
      <c r="I380" s="53">
        <f>ROUND(1924.15*1.035/31.1*0.756*1.12,2)</f>
        <v>54.22</v>
      </c>
      <c r="J380" s="54">
        <f>I380*H380</f>
        <v>839.86779999999999</v>
      </c>
      <c r="K380" s="55">
        <f>+H380*20+10+1</f>
        <v>320.8</v>
      </c>
      <c r="L380" s="56">
        <f>M388</f>
        <v>1306.845</v>
      </c>
      <c r="M380" s="53">
        <f>I388</f>
        <v>187.00000000000003</v>
      </c>
      <c r="N380" s="57">
        <v>0</v>
      </c>
      <c r="O380" s="58">
        <f>SUM(J380:N380)</f>
        <v>2654.5128</v>
      </c>
      <c r="P380" s="10">
        <v>1</v>
      </c>
      <c r="Q380" s="22">
        <f>ROUND(O380/0.85,0)</f>
        <v>3123</v>
      </c>
      <c r="R380" s="13">
        <f>Q380*P380</f>
        <v>3123</v>
      </c>
    </row>
    <row r="381" spans="1:22" s="5" customFormat="1" ht="21" customHeight="1">
      <c r="A381" s="2">
        <v>1</v>
      </c>
      <c r="B381" s="15" t="s">
        <v>0</v>
      </c>
      <c r="C381" s="7" t="s">
        <v>1</v>
      </c>
      <c r="D381" s="7" t="s">
        <v>11</v>
      </c>
      <c r="E381" s="8" t="s">
        <v>2</v>
      </c>
      <c r="F381" s="7" t="s">
        <v>3</v>
      </c>
      <c r="G381" s="8" t="s">
        <v>4</v>
      </c>
      <c r="H381" s="7" t="s">
        <v>5</v>
      </c>
      <c r="I381" s="8" t="s">
        <v>6</v>
      </c>
      <c r="J381" s="8" t="s">
        <v>10</v>
      </c>
      <c r="K381" s="7" t="s">
        <v>7</v>
      </c>
      <c r="L381" s="8" t="s">
        <v>8</v>
      </c>
      <c r="M381" s="8" t="s">
        <v>9</v>
      </c>
      <c r="N381" s="16"/>
      <c r="O381" s="16"/>
      <c r="P381" s="16"/>
      <c r="Q381" s="16"/>
      <c r="R381" s="17"/>
      <c r="S381" s="17"/>
      <c r="T381" s="17"/>
      <c r="U381" s="17"/>
      <c r="V381" s="17"/>
    </row>
    <row r="382" spans="1:22" ht="15.75" customHeight="1">
      <c r="A382" s="2">
        <v>1</v>
      </c>
      <c r="C382" s="18" t="s">
        <v>15</v>
      </c>
      <c r="D382" s="18" t="s">
        <v>16</v>
      </c>
      <c r="E382" s="18">
        <v>1.1499999999999999</v>
      </c>
      <c r="F382" s="18" t="s">
        <v>194</v>
      </c>
      <c r="G382" s="18">
        <v>0.55000000000000004</v>
      </c>
      <c r="H382" s="18">
        <v>279</v>
      </c>
      <c r="I382" s="18">
        <f t="shared" ref="I382:I384" si="58">+H382*G382</f>
        <v>153.45000000000002</v>
      </c>
      <c r="J382" s="18">
        <v>0</v>
      </c>
      <c r="K382" s="18">
        <v>1.768</v>
      </c>
      <c r="L382" s="18">
        <v>565</v>
      </c>
      <c r="M382" s="59">
        <f t="shared" ref="M382:M384" si="59">+L382*K382</f>
        <v>998.92</v>
      </c>
    </row>
    <row r="383" spans="1:22" ht="15.75" customHeight="1">
      <c r="A383" s="2">
        <v>1</v>
      </c>
      <c r="C383" s="18" t="s">
        <v>15</v>
      </c>
      <c r="D383" s="18" t="s">
        <v>16</v>
      </c>
      <c r="E383" s="18">
        <v>1.2</v>
      </c>
      <c r="F383" s="18" t="s">
        <v>192</v>
      </c>
      <c r="G383" s="18">
        <v>0.55000000000000004</v>
      </c>
      <c r="H383" s="18">
        <v>30</v>
      </c>
      <c r="I383" s="18">
        <f t="shared" si="58"/>
        <v>16.5</v>
      </c>
      <c r="J383" s="18">
        <v>0</v>
      </c>
      <c r="K383" s="18">
        <v>0.20200000000000001</v>
      </c>
      <c r="L383" s="18">
        <v>565</v>
      </c>
      <c r="M383" s="59">
        <f t="shared" si="59"/>
        <v>114.13000000000001</v>
      </c>
    </row>
    <row r="384" spans="1:22" ht="15.75" customHeight="1">
      <c r="A384" s="2">
        <v>1</v>
      </c>
      <c r="C384" s="18" t="s">
        <v>15</v>
      </c>
      <c r="D384" s="18" t="s">
        <v>16</v>
      </c>
      <c r="E384" s="18">
        <v>1.4</v>
      </c>
      <c r="F384" s="18" t="s">
        <v>192</v>
      </c>
      <c r="G384" s="18">
        <v>0.55000000000000004</v>
      </c>
      <c r="H384" s="18">
        <v>31</v>
      </c>
      <c r="I384" s="18">
        <f t="shared" si="58"/>
        <v>17.05</v>
      </c>
      <c r="J384" s="18">
        <v>0</v>
      </c>
      <c r="K384" s="18">
        <v>0.34300000000000003</v>
      </c>
      <c r="L384" s="18">
        <v>565</v>
      </c>
      <c r="M384" s="59">
        <f t="shared" si="59"/>
        <v>193.79500000000002</v>
      </c>
    </row>
    <row r="385" spans="1:22" ht="15.75" customHeight="1">
      <c r="A385" s="2">
        <v>1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</row>
    <row r="386" spans="1:22" ht="15.75" customHeight="1">
      <c r="A386" s="2">
        <v>1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</row>
    <row r="387" spans="1:22" ht="15.75" customHeight="1">
      <c r="A387" s="2">
        <v>1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</row>
    <row r="388" spans="1:22" ht="15.75" customHeight="1" thickBot="1">
      <c r="A388" s="2">
        <v>1</v>
      </c>
      <c r="C388" s="19" t="s">
        <v>17</v>
      </c>
      <c r="D388" s="19"/>
      <c r="E388" s="19"/>
      <c r="F388" s="19"/>
      <c r="G388" s="19"/>
      <c r="H388" s="19">
        <f>SUM(H382:H387)</f>
        <v>340</v>
      </c>
      <c r="I388" s="19">
        <f>SUM(I382:I387)</f>
        <v>187.00000000000003</v>
      </c>
      <c r="J388" s="19">
        <f>SUM(J382:J387)</f>
        <v>0</v>
      </c>
      <c r="K388" s="19">
        <f>SUM(K382:K387)</f>
        <v>2.3130000000000002</v>
      </c>
      <c r="L388" s="19"/>
      <c r="M388" s="20">
        <f>SUM(M382:M387)</f>
        <v>1306.845</v>
      </c>
    </row>
    <row r="389" spans="1:22" ht="15.75" customHeight="1" thickBot="1">
      <c r="A389" s="2">
        <v>1</v>
      </c>
      <c r="B389" s="9">
        <f>+B380+1</f>
        <v>43</v>
      </c>
      <c r="C389" s="10" t="s">
        <v>41</v>
      </c>
      <c r="D389" s="10" t="s">
        <v>18</v>
      </c>
      <c r="E389" s="10"/>
      <c r="F389" s="11" t="s">
        <v>21</v>
      </c>
      <c r="G389" s="10" t="s">
        <v>14</v>
      </c>
      <c r="H389" s="12">
        <v>3.83</v>
      </c>
      <c r="I389" s="53">
        <f>ROUND(1924.15*1.035/31.1*0.756*1.12,2)</f>
        <v>54.22</v>
      </c>
      <c r="J389" s="54">
        <f>I389*H389</f>
        <v>207.6626</v>
      </c>
      <c r="K389" s="55">
        <f>+H389*20+5+1</f>
        <v>82.6</v>
      </c>
      <c r="L389" s="56">
        <f>M397</f>
        <v>299.45000000000005</v>
      </c>
      <c r="M389" s="53">
        <f>I397</f>
        <v>47.3</v>
      </c>
      <c r="N389" s="57">
        <v>0</v>
      </c>
      <c r="O389" s="58">
        <f>SUM(J389:N389)</f>
        <v>637.01260000000002</v>
      </c>
      <c r="P389" s="10">
        <v>1</v>
      </c>
      <c r="Q389" s="22">
        <f>ROUND(O389/0.85,0)</f>
        <v>749</v>
      </c>
      <c r="R389" s="13">
        <f>Q389*P389</f>
        <v>749</v>
      </c>
    </row>
    <row r="390" spans="1:22" s="5" customFormat="1" ht="21" customHeight="1">
      <c r="A390" s="2">
        <v>1</v>
      </c>
      <c r="B390" s="15" t="s">
        <v>0</v>
      </c>
      <c r="C390" s="7" t="s">
        <v>1</v>
      </c>
      <c r="D390" s="7" t="s">
        <v>11</v>
      </c>
      <c r="E390" s="8" t="s">
        <v>2</v>
      </c>
      <c r="F390" s="7" t="s">
        <v>3</v>
      </c>
      <c r="G390" s="8" t="s">
        <v>4</v>
      </c>
      <c r="H390" s="7" t="s">
        <v>5</v>
      </c>
      <c r="I390" s="8" t="s">
        <v>6</v>
      </c>
      <c r="J390" s="8" t="s">
        <v>10</v>
      </c>
      <c r="K390" s="7" t="s">
        <v>7</v>
      </c>
      <c r="L390" s="8" t="s">
        <v>8</v>
      </c>
      <c r="M390" s="8" t="s">
        <v>9</v>
      </c>
      <c r="N390" s="16"/>
      <c r="O390" s="16"/>
      <c r="P390" s="16"/>
      <c r="Q390" s="16"/>
      <c r="R390" s="17"/>
      <c r="S390" s="17"/>
      <c r="T390" s="17"/>
      <c r="U390" s="17"/>
      <c r="V390" s="17"/>
    </row>
    <row r="391" spans="1:22" ht="15.75" customHeight="1">
      <c r="A391" s="2">
        <v>1</v>
      </c>
      <c r="C391" s="18" t="s">
        <v>15</v>
      </c>
      <c r="D391" s="18" t="s">
        <v>16</v>
      </c>
      <c r="E391" s="18">
        <v>1.1000000000000001</v>
      </c>
      <c r="F391" s="18" t="s">
        <v>192</v>
      </c>
      <c r="G391" s="18">
        <v>0.55000000000000004</v>
      </c>
      <c r="H391" s="18">
        <v>72</v>
      </c>
      <c r="I391" s="18">
        <f t="shared" ref="I391:I393" si="60">+H391*G391</f>
        <v>39.6</v>
      </c>
      <c r="J391" s="18">
        <v>0</v>
      </c>
      <c r="K391" s="18">
        <v>0.40400000000000003</v>
      </c>
      <c r="L391" s="18">
        <v>565</v>
      </c>
      <c r="M391" s="59">
        <f t="shared" ref="M391:M393" si="61">+L391*K391</f>
        <v>228.26000000000002</v>
      </c>
    </row>
    <row r="392" spans="1:22" ht="15.75" customHeight="1">
      <c r="A392" s="2">
        <v>1</v>
      </c>
      <c r="C392" s="18" t="s">
        <v>15</v>
      </c>
      <c r="D392" s="18" t="s">
        <v>16</v>
      </c>
      <c r="E392" s="18">
        <v>1.2</v>
      </c>
      <c r="F392" s="18" t="s">
        <v>192</v>
      </c>
      <c r="G392" s="18">
        <v>0.55000000000000004</v>
      </c>
      <c r="H392" s="18">
        <v>6</v>
      </c>
      <c r="I392" s="18">
        <f t="shared" si="60"/>
        <v>3.3000000000000003</v>
      </c>
      <c r="J392" s="18">
        <v>0</v>
      </c>
      <c r="K392" s="18">
        <v>4.1000000000000002E-2</v>
      </c>
      <c r="L392" s="18">
        <v>565</v>
      </c>
      <c r="M392" s="59">
        <f t="shared" si="61"/>
        <v>23.165000000000003</v>
      </c>
    </row>
    <row r="393" spans="1:22" ht="15.75" customHeight="1">
      <c r="A393" s="2">
        <v>1</v>
      </c>
      <c r="C393" s="18" t="s">
        <v>15</v>
      </c>
      <c r="D393" s="18" t="s">
        <v>16</v>
      </c>
      <c r="E393" s="18">
        <v>1.4</v>
      </c>
      <c r="F393" s="18" t="s">
        <v>192</v>
      </c>
      <c r="G393" s="18">
        <v>0.55000000000000004</v>
      </c>
      <c r="H393" s="18">
        <v>8</v>
      </c>
      <c r="I393" s="18">
        <f t="shared" si="60"/>
        <v>4.4000000000000004</v>
      </c>
      <c r="J393" s="18">
        <v>0</v>
      </c>
      <c r="K393" s="18">
        <v>8.5000000000000006E-2</v>
      </c>
      <c r="L393" s="18">
        <v>565</v>
      </c>
      <c r="M393" s="59">
        <f t="shared" si="61"/>
        <v>48.025000000000006</v>
      </c>
    </row>
    <row r="394" spans="1:22" ht="15.75" customHeight="1">
      <c r="A394" s="2">
        <v>1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</row>
    <row r="395" spans="1:22" ht="15.75" customHeight="1">
      <c r="A395" s="2">
        <v>1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</row>
    <row r="396" spans="1:22" ht="15.75" customHeight="1">
      <c r="A396" s="2">
        <v>1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</row>
    <row r="397" spans="1:22" ht="15.75" customHeight="1" thickBot="1">
      <c r="A397" s="2">
        <v>1</v>
      </c>
      <c r="C397" s="19" t="s">
        <v>17</v>
      </c>
      <c r="D397" s="19"/>
      <c r="E397" s="19"/>
      <c r="F397" s="19"/>
      <c r="G397" s="19"/>
      <c r="H397" s="19">
        <f>SUM(H391:H396)</f>
        <v>86</v>
      </c>
      <c r="I397" s="19">
        <f>SUM(I391:I396)</f>
        <v>47.3</v>
      </c>
      <c r="J397" s="19">
        <f>SUM(J391:J396)</f>
        <v>0</v>
      </c>
      <c r="K397" s="19">
        <f>SUM(K391:K396)</f>
        <v>0.53</v>
      </c>
      <c r="L397" s="19"/>
      <c r="M397" s="20">
        <f>SUM(M391:M396)</f>
        <v>299.45000000000005</v>
      </c>
    </row>
    <row r="398" spans="1:22" ht="15.75" customHeight="1" thickBot="1">
      <c r="A398" s="2">
        <v>1</v>
      </c>
      <c r="B398" s="9">
        <f>+B389+1</f>
        <v>44</v>
      </c>
      <c r="C398" s="10" t="s">
        <v>42</v>
      </c>
      <c r="D398" s="10" t="s">
        <v>12</v>
      </c>
      <c r="E398" s="10"/>
      <c r="F398" s="11" t="s">
        <v>21</v>
      </c>
      <c r="G398" s="10" t="s">
        <v>14</v>
      </c>
      <c r="H398" s="12">
        <v>17.55</v>
      </c>
      <c r="I398" s="53">
        <f>ROUND(1924.15*1.035/31.1*0.756*1.12,2)</f>
        <v>54.22</v>
      </c>
      <c r="J398" s="54">
        <f>I398*H398</f>
        <v>951.56100000000004</v>
      </c>
      <c r="K398" s="55">
        <f>+H398*20+10+1</f>
        <v>362</v>
      </c>
      <c r="L398" s="56">
        <f>M406</f>
        <v>1534.7550000000001</v>
      </c>
      <c r="M398" s="53">
        <f>I406</f>
        <v>96.25</v>
      </c>
      <c r="N398" s="57">
        <v>0</v>
      </c>
      <c r="O398" s="58">
        <f>SUM(J398:N398)</f>
        <v>2944.5660000000003</v>
      </c>
      <c r="P398" s="10">
        <v>1</v>
      </c>
      <c r="Q398" s="22">
        <f>ROUND(O398/0.85,0)</f>
        <v>3464</v>
      </c>
      <c r="R398" s="13">
        <f>Q398*P398</f>
        <v>3464</v>
      </c>
    </row>
    <row r="399" spans="1:22" s="5" customFormat="1" ht="21" customHeight="1">
      <c r="A399" s="2">
        <v>1</v>
      </c>
      <c r="B399" s="15" t="s">
        <v>0</v>
      </c>
      <c r="C399" s="7" t="s">
        <v>1</v>
      </c>
      <c r="D399" s="7" t="s">
        <v>11</v>
      </c>
      <c r="E399" s="8" t="s">
        <v>2</v>
      </c>
      <c r="F399" s="7" t="s">
        <v>3</v>
      </c>
      <c r="G399" s="8" t="s">
        <v>4</v>
      </c>
      <c r="H399" s="7" t="s">
        <v>5</v>
      </c>
      <c r="I399" s="8" t="s">
        <v>6</v>
      </c>
      <c r="J399" s="8" t="s">
        <v>10</v>
      </c>
      <c r="K399" s="7" t="s">
        <v>7</v>
      </c>
      <c r="L399" s="8" t="s">
        <v>8</v>
      </c>
      <c r="M399" s="8" t="s">
        <v>9</v>
      </c>
      <c r="N399" s="16"/>
      <c r="O399" s="16"/>
      <c r="P399" s="16"/>
      <c r="Q399" s="16"/>
      <c r="R399" s="17"/>
      <c r="S399" s="17"/>
      <c r="T399" s="17"/>
      <c r="U399" s="17"/>
      <c r="V399" s="17"/>
    </row>
    <row r="400" spans="1:22" ht="15.75" customHeight="1">
      <c r="A400" s="2">
        <v>1</v>
      </c>
      <c r="C400" s="18" t="s">
        <v>15</v>
      </c>
      <c r="D400" s="18" t="s">
        <v>16</v>
      </c>
      <c r="E400" s="18">
        <v>1.45</v>
      </c>
      <c r="F400" s="18" t="s">
        <v>195</v>
      </c>
      <c r="G400" s="18">
        <v>0.55000000000000004</v>
      </c>
      <c r="H400" s="18">
        <v>150</v>
      </c>
      <c r="I400" s="18">
        <f t="shared" ref="I400:I401" si="62">+H400*G400</f>
        <v>82.5</v>
      </c>
      <c r="J400" s="18">
        <v>0</v>
      </c>
      <c r="K400" s="18">
        <v>1.8120000000000001</v>
      </c>
      <c r="L400" s="18">
        <v>565</v>
      </c>
      <c r="M400" s="59">
        <f t="shared" ref="M400:M401" si="63">+L400*K400</f>
        <v>1023.7800000000001</v>
      </c>
    </row>
    <row r="401" spans="1:22" ht="15.75" customHeight="1">
      <c r="A401" s="2">
        <v>1</v>
      </c>
      <c r="C401" s="18" t="s">
        <v>15</v>
      </c>
      <c r="D401" s="18" t="s">
        <v>16</v>
      </c>
      <c r="E401" s="18">
        <v>2</v>
      </c>
      <c r="F401" s="18" t="s">
        <v>195</v>
      </c>
      <c r="G401" s="18">
        <v>0.55000000000000004</v>
      </c>
      <c r="H401" s="18">
        <v>25</v>
      </c>
      <c r="I401" s="18">
        <f t="shared" si="62"/>
        <v>13.750000000000002</v>
      </c>
      <c r="J401" s="18">
        <v>0</v>
      </c>
      <c r="K401" s="18">
        <v>0.75700000000000001</v>
      </c>
      <c r="L401" s="18">
        <v>675</v>
      </c>
      <c r="M401" s="59">
        <f t="shared" si="63"/>
        <v>510.97500000000002</v>
      </c>
    </row>
    <row r="402" spans="1:22" ht="15.75" customHeight="1">
      <c r="A402" s="2">
        <v>1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</row>
    <row r="403" spans="1:22" ht="15.75" customHeight="1">
      <c r="A403" s="2">
        <v>1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</row>
    <row r="404" spans="1:22" ht="15.75" customHeight="1">
      <c r="A404" s="2">
        <v>1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</row>
    <row r="405" spans="1:22" ht="15.75" customHeight="1">
      <c r="A405" s="2">
        <v>1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</row>
    <row r="406" spans="1:22" ht="15.75" customHeight="1" thickBot="1">
      <c r="A406" s="2">
        <v>1</v>
      </c>
      <c r="C406" s="19" t="s">
        <v>17</v>
      </c>
      <c r="D406" s="19"/>
      <c r="E406" s="19"/>
      <c r="F406" s="19"/>
      <c r="G406" s="19"/>
      <c r="H406" s="19">
        <f>SUM(H400:H405)</f>
        <v>175</v>
      </c>
      <c r="I406" s="19">
        <f>SUM(I400:I405)</f>
        <v>96.25</v>
      </c>
      <c r="J406" s="19">
        <f>SUM(J400:J405)</f>
        <v>0</v>
      </c>
      <c r="K406" s="19">
        <f>SUM(K400:K405)</f>
        <v>2.569</v>
      </c>
      <c r="L406" s="19"/>
      <c r="M406" s="20">
        <f>SUM(M400:M405)</f>
        <v>1534.7550000000001</v>
      </c>
    </row>
    <row r="407" spans="1:22" ht="15.75" customHeight="1" thickBot="1">
      <c r="A407" s="2">
        <v>1</v>
      </c>
      <c r="B407" s="9">
        <f>+B398+1</f>
        <v>45</v>
      </c>
      <c r="C407" s="10" t="s">
        <v>43</v>
      </c>
      <c r="D407" s="10" t="s">
        <v>18</v>
      </c>
      <c r="E407" s="10"/>
      <c r="F407" s="11" t="s">
        <v>21</v>
      </c>
      <c r="G407" s="10" t="s">
        <v>14</v>
      </c>
      <c r="H407" s="12">
        <v>4.5</v>
      </c>
      <c r="I407" s="53">
        <f>ROUND(1924.15*1.035/31.1*0.756*1.12,2)</f>
        <v>54.22</v>
      </c>
      <c r="J407" s="54">
        <f>I407*H407</f>
        <v>243.99</v>
      </c>
      <c r="K407" s="55">
        <f>+H407*20+5+1</f>
        <v>96</v>
      </c>
      <c r="L407" s="56">
        <f>M415</f>
        <v>611.21500000000003</v>
      </c>
      <c r="M407" s="53">
        <f>I415</f>
        <v>38.5</v>
      </c>
      <c r="N407" s="57">
        <v>0</v>
      </c>
      <c r="O407" s="58">
        <f>SUM(J407:N407)</f>
        <v>989.70500000000004</v>
      </c>
      <c r="P407" s="10">
        <v>1</v>
      </c>
      <c r="Q407" s="22">
        <f>ROUND(O407/0.85,0)</f>
        <v>1164</v>
      </c>
      <c r="R407" s="13">
        <f>Q407*P407</f>
        <v>1164</v>
      </c>
    </row>
    <row r="408" spans="1:22" s="5" customFormat="1" ht="21" customHeight="1">
      <c r="A408" s="2">
        <v>1</v>
      </c>
      <c r="B408" s="15" t="s">
        <v>0</v>
      </c>
      <c r="C408" s="7" t="s">
        <v>1</v>
      </c>
      <c r="D408" s="7" t="s">
        <v>11</v>
      </c>
      <c r="E408" s="8" t="s">
        <v>2</v>
      </c>
      <c r="F408" s="7" t="s">
        <v>3</v>
      </c>
      <c r="G408" s="8" t="s">
        <v>4</v>
      </c>
      <c r="H408" s="7" t="s">
        <v>5</v>
      </c>
      <c r="I408" s="8" t="s">
        <v>6</v>
      </c>
      <c r="J408" s="8" t="s">
        <v>10</v>
      </c>
      <c r="K408" s="7" t="s">
        <v>7</v>
      </c>
      <c r="L408" s="8" t="s">
        <v>8</v>
      </c>
      <c r="M408" s="8" t="s">
        <v>9</v>
      </c>
      <c r="N408" s="16"/>
      <c r="O408" s="16"/>
      <c r="P408" s="16"/>
      <c r="Q408" s="16"/>
      <c r="R408" s="17"/>
      <c r="S408" s="17"/>
      <c r="T408" s="17"/>
      <c r="U408" s="17"/>
      <c r="V408" s="17"/>
    </row>
    <row r="409" spans="1:22" ht="15.75" customHeight="1">
      <c r="A409" s="2">
        <v>1</v>
      </c>
      <c r="C409" s="18" t="s">
        <v>15</v>
      </c>
      <c r="D409" s="18" t="s">
        <v>16</v>
      </c>
      <c r="E409" s="18">
        <v>1.45</v>
      </c>
      <c r="F409" s="18" t="s">
        <v>195</v>
      </c>
      <c r="G409" s="18">
        <v>0.55000000000000004</v>
      </c>
      <c r="H409" s="18">
        <v>60</v>
      </c>
      <c r="I409" s="18">
        <f t="shared" ref="I409:I410" si="64">+H409*G409</f>
        <v>33</v>
      </c>
      <c r="J409" s="18">
        <v>0</v>
      </c>
      <c r="K409" s="18">
        <v>0.72099999999999997</v>
      </c>
      <c r="L409" s="18">
        <v>565</v>
      </c>
      <c r="M409" s="59">
        <f t="shared" ref="M409:M410" si="65">+L409*K409</f>
        <v>407.36500000000001</v>
      </c>
    </row>
    <row r="410" spans="1:22" ht="15.75" customHeight="1">
      <c r="A410" s="2">
        <v>1</v>
      </c>
      <c r="C410" s="18" t="s">
        <v>15</v>
      </c>
      <c r="D410" s="18" t="s">
        <v>16</v>
      </c>
      <c r="E410" s="18">
        <v>2</v>
      </c>
      <c r="F410" s="18" t="s">
        <v>195</v>
      </c>
      <c r="G410" s="18">
        <v>0.55000000000000004</v>
      </c>
      <c r="H410" s="18">
        <v>10</v>
      </c>
      <c r="I410" s="18">
        <f t="shared" si="64"/>
        <v>5.5</v>
      </c>
      <c r="J410" s="18">
        <v>0</v>
      </c>
      <c r="K410" s="18">
        <v>0.30199999999999999</v>
      </c>
      <c r="L410" s="18">
        <v>675</v>
      </c>
      <c r="M410" s="59">
        <f t="shared" si="65"/>
        <v>203.85</v>
      </c>
    </row>
    <row r="411" spans="1:22" ht="15.75" customHeight="1">
      <c r="A411" s="2">
        <v>1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</row>
    <row r="412" spans="1:22" ht="15.75" customHeight="1">
      <c r="A412" s="2">
        <v>1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</row>
    <row r="413" spans="1:22" ht="15.75" customHeight="1">
      <c r="A413" s="2">
        <v>1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</row>
    <row r="414" spans="1:22" ht="15.75" customHeight="1">
      <c r="A414" s="2">
        <v>1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</row>
    <row r="415" spans="1:22" ht="15.75" customHeight="1" thickBot="1">
      <c r="A415" s="2">
        <v>1</v>
      </c>
      <c r="C415" s="19" t="s">
        <v>17</v>
      </c>
      <c r="D415" s="19"/>
      <c r="E415" s="19"/>
      <c r="F415" s="19"/>
      <c r="G415" s="19"/>
      <c r="H415" s="19">
        <f>SUM(H409:H414)</f>
        <v>70</v>
      </c>
      <c r="I415" s="19">
        <f>SUM(I409:I414)</f>
        <v>38.5</v>
      </c>
      <c r="J415" s="19">
        <f>SUM(J409:J414)</f>
        <v>0</v>
      </c>
      <c r="K415" s="19">
        <f>SUM(K409:K414)</f>
        <v>1.0229999999999999</v>
      </c>
      <c r="L415" s="19"/>
      <c r="M415" s="20">
        <f>SUM(M409:M414)</f>
        <v>611.21500000000003</v>
      </c>
    </row>
    <row r="416" spans="1:22" ht="15.75" customHeight="1" thickBot="1">
      <c r="A416" s="2">
        <v>1</v>
      </c>
      <c r="B416" s="9">
        <f>+B407+1</f>
        <v>46</v>
      </c>
      <c r="C416" s="10" t="s">
        <v>44</v>
      </c>
      <c r="D416" s="10" t="s">
        <v>12</v>
      </c>
      <c r="E416" s="10"/>
      <c r="F416" s="11" t="s">
        <v>21</v>
      </c>
      <c r="G416" s="10" t="s">
        <v>14</v>
      </c>
      <c r="H416" s="12">
        <v>24.2</v>
      </c>
      <c r="I416" s="53">
        <f>ROUND(1924.15*1.035/31.1*0.756*1.12,2)</f>
        <v>54.22</v>
      </c>
      <c r="J416" s="54">
        <f>I416*H416</f>
        <v>1312.124</v>
      </c>
      <c r="K416" s="55">
        <f>+H416*20+10+1</f>
        <v>495</v>
      </c>
      <c r="L416" s="56">
        <f>M424</f>
        <v>2338.7800000000002</v>
      </c>
      <c r="M416" s="53">
        <f>I424</f>
        <v>37.949999999999996</v>
      </c>
      <c r="N416" s="57">
        <v>0</v>
      </c>
      <c r="O416" s="58">
        <f>SUM(J416:N416)</f>
        <v>4183.8540000000003</v>
      </c>
      <c r="P416" s="10">
        <v>1</v>
      </c>
      <c r="Q416" s="22">
        <f>ROUND(O416/0.85,0)</f>
        <v>4922</v>
      </c>
      <c r="R416" s="13">
        <f>Q416*P416</f>
        <v>4922</v>
      </c>
    </row>
    <row r="417" spans="1:22" s="5" customFormat="1" ht="21" customHeight="1">
      <c r="A417" s="2">
        <v>1</v>
      </c>
      <c r="B417" s="15" t="s">
        <v>0</v>
      </c>
      <c r="C417" s="7" t="s">
        <v>1</v>
      </c>
      <c r="D417" s="7" t="s">
        <v>11</v>
      </c>
      <c r="E417" s="8" t="s">
        <v>2</v>
      </c>
      <c r="F417" s="7" t="s">
        <v>3</v>
      </c>
      <c r="G417" s="8" t="s">
        <v>4</v>
      </c>
      <c r="H417" s="7" t="s">
        <v>5</v>
      </c>
      <c r="I417" s="8" t="s">
        <v>6</v>
      </c>
      <c r="J417" s="8" t="s">
        <v>10</v>
      </c>
      <c r="K417" s="7" t="s">
        <v>7</v>
      </c>
      <c r="L417" s="8" t="s">
        <v>8</v>
      </c>
      <c r="M417" s="8" t="s">
        <v>9</v>
      </c>
      <c r="N417" s="16"/>
      <c r="O417" s="16"/>
      <c r="P417" s="16"/>
      <c r="Q417" s="16"/>
      <c r="R417" s="17"/>
      <c r="S417" s="17"/>
      <c r="T417" s="17"/>
      <c r="U417" s="17"/>
      <c r="V417" s="17"/>
    </row>
    <row r="418" spans="1:22" ht="15.75" customHeight="1">
      <c r="A418" s="2">
        <v>1</v>
      </c>
      <c r="C418" s="18" t="s">
        <v>15</v>
      </c>
      <c r="D418" s="18" t="s">
        <v>16</v>
      </c>
      <c r="E418" s="18">
        <v>1.25</v>
      </c>
      <c r="F418" s="18" t="s">
        <v>192</v>
      </c>
      <c r="G418" s="18">
        <v>0.55000000000000004</v>
      </c>
      <c r="H418" s="18">
        <v>13</v>
      </c>
      <c r="I418" s="18">
        <f t="shared" ref="I418:I422" si="66">+H418*G418</f>
        <v>7.15</v>
      </c>
      <c r="J418" s="18">
        <v>0</v>
      </c>
      <c r="K418" s="18">
        <v>9.7000000000000003E-2</v>
      </c>
      <c r="L418" s="18">
        <v>565</v>
      </c>
      <c r="M418" s="59">
        <f t="shared" ref="M418:M422" si="67">+L418*K418</f>
        <v>54.805</v>
      </c>
    </row>
    <row r="419" spans="1:22" ht="15.75" customHeight="1">
      <c r="A419" s="2">
        <v>1</v>
      </c>
      <c r="C419" s="18" t="s">
        <v>15</v>
      </c>
      <c r="D419" s="18" t="s">
        <v>16</v>
      </c>
      <c r="E419" s="18">
        <v>2.1</v>
      </c>
      <c r="F419" s="18" t="s">
        <v>192</v>
      </c>
      <c r="G419" s="18">
        <v>0.55000000000000004</v>
      </c>
      <c r="H419" s="18">
        <v>8</v>
      </c>
      <c r="I419" s="18">
        <f t="shared" si="66"/>
        <v>4.4000000000000004</v>
      </c>
      <c r="J419" s="18">
        <v>0</v>
      </c>
      <c r="K419" s="18">
        <v>0.29499999999999998</v>
      </c>
      <c r="L419" s="18">
        <v>675</v>
      </c>
      <c r="M419" s="59">
        <f t="shared" si="67"/>
        <v>199.125</v>
      </c>
    </row>
    <row r="420" spans="1:22" ht="15.75" customHeight="1">
      <c r="A420" s="2">
        <v>1</v>
      </c>
      <c r="C420" s="18" t="s">
        <v>15</v>
      </c>
      <c r="D420" s="18" t="s">
        <v>16</v>
      </c>
      <c r="E420" s="18">
        <v>2.5</v>
      </c>
      <c r="F420" s="18" t="s">
        <v>192</v>
      </c>
      <c r="G420" s="18">
        <v>0.55000000000000004</v>
      </c>
      <c r="H420" s="18">
        <v>29</v>
      </c>
      <c r="I420" s="18">
        <f t="shared" si="66"/>
        <v>15.950000000000001</v>
      </c>
      <c r="J420" s="18">
        <v>0</v>
      </c>
      <c r="K420" s="18">
        <v>1.774</v>
      </c>
      <c r="L420" s="18">
        <v>675</v>
      </c>
      <c r="M420" s="59">
        <f t="shared" si="67"/>
        <v>1197.45</v>
      </c>
    </row>
    <row r="421" spans="1:22" ht="15.75" customHeight="1">
      <c r="A421" s="2">
        <v>1</v>
      </c>
      <c r="C421" s="18" t="s">
        <v>15</v>
      </c>
      <c r="D421" s="18" t="s">
        <v>16</v>
      </c>
      <c r="E421" s="18">
        <v>2.6</v>
      </c>
      <c r="F421" s="18" t="s">
        <v>192</v>
      </c>
      <c r="G421" s="18">
        <v>0.55000000000000004</v>
      </c>
      <c r="H421" s="18">
        <v>18</v>
      </c>
      <c r="I421" s="18">
        <f t="shared" si="66"/>
        <v>9.9</v>
      </c>
      <c r="J421" s="18">
        <v>0</v>
      </c>
      <c r="K421" s="18">
        <v>1.1919999999999999</v>
      </c>
      <c r="L421" s="18">
        <v>675</v>
      </c>
      <c r="M421" s="59">
        <f t="shared" si="67"/>
        <v>804.59999999999991</v>
      </c>
    </row>
    <row r="422" spans="1:22" ht="15.75" customHeight="1">
      <c r="A422" s="2">
        <v>1</v>
      </c>
      <c r="C422" s="18" t="s">
        <v>15</v>
      </c>
      <c r="D422" s="18" t="s">
        <v>16</v>
      </c>
      <c r="E422" s="18">
        <v>2.8</v>
      </c>
      <c r="F422" s="18" t="s">
        <v>192</v>
      </c>
      <c r="G422" s="18">
        <v>0.55000000000000004</v>
      </c>
      <c r="H422" s="18">
        <v>1</v>
      </c>
      <c r="I422" s="18">
        <f t="shared" si="66"/>
        <v>0.55000000000000004</v>
      </c>
      <c r="J422" s="18">
        <v>0</v>
      </c>
      <c r="K422" s="18">
        <v>9.1999999999999998E-2</v>
      </c>
      <c r="L422" s="18">
        <v>900</v>
      </c>
      <c r="M422" s="59">
        <f t="shared" si="67"/>
        <v>82.8</v>
      </c>
    </row>
    <row r="423" spans="1:22" ht="15.75" customHeight="1">
      <c r="A423" s="2">
        <v>1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</row>
    <row r="424" spans="1:22" ht="15.75" customHeight="1" thickBot="1">
      <c r="A424" s="2">
        <v>1</v>
      </c>
      <c r="C424" s="19" t="s">
        <v>17</v>
      </c>
      <c r="D424" s="19"/>
      <c r="E424" s="19"/>
      <c r="F424" s="19"/>
      <c r="G424" s="19"/>
      <c r="H424" s="19">
        <f>SUM(H418:H423)</f>
        <v>69</v>
      </c>
      <c r="I424" s="19">
        <f>SUM(I418:I423)</f>
        <v>37.949999999999996</v>
      </c>
      <c r="J424" s="19">
        <f>SUM(J418:J423)</f>
        <v>0</v>
      </c>
      <c r="K424" s="19">
        <f>SUM(K418:K423)</f>
        <v>3.4499999999999997</v>
      </c>
      <c r="L424" s="19"/>
      <c r="M424" s="20">
        <f>SUM(M418:M423)</f>
        <v>2338.7800000000002</v>
      </c>
    </row>
    <row r="425" spans="1:22" ht="15.75" customHeight="1" thickBot="1">
      <c r="A425" s="2">
        <v>1</v>
      </c>
      <c r="B425" s="9">
        <f>+B416+1</f>
        <v>47</v>
      </c>
      <c r="C425" s="10" t="s">
        <v>45</v>
      </c>
      <c r="D425" s="10" t="s">
        <v>18</v>
      </c>
      <c r="E425" s="10"/>
      <c r="F425" s="11" t="s">
        <v>21</v>
      </c>
      <c r="G425" s="10" t="s">
        <v>14</v>
      </c>
      <c r="H425" s="12">
        <v>6.3</v>
      </c>
      <c r="I425" s="53">
        <f>ROUND(1924.15*1.035/31.1*0.756*1.12,2)</f>
        <v>54.22</v>
      </c>
      <c r="J425" s="54">
        <f>I425*H425</f>
        <v>341.58599999999996</v>
      </c>
      <c r="K425" s="55">
        <f>+H425*20+5+1</f>
        <v>132</v>
      </c>
      <c r="L425" s="56">
        <f>M433</f>
        <v>1001.05</v>
      </c>
      <c r="M425" s="53">
        <f>I433</f>
        <v>28.6</v>
      </c>
      <c r="N425" s="57">
        <v>0</v>
      </c>
      <c r="O425" s="58">
        <f>SUM(J425:N425)</f>
        <v>1503.2359999999999</v>
      </c>
      <c r="P425" s="10">
        <v>1</v>
      </c>
      <c r="Q425" s="22">
        <f>ROUND(O425/0.85,0)</f>
        <v>1769</v>
      </c>
      <c r="R425" s="13">
        <f>Q425*P425</f>
        <v>1769</v>
      </c>
    </row>
    <row r="426" spans="1:22" s="5" customFormat="1" ht="21" customHeight="1">
      <c r="A426" s="2">
        <v>1</v>
      </c>
      <c r="B426" s="15" t="s">
        <v>0</v>
      </c>
      <c r="C426" s="7" t="s">
        <v>1</v>
      </c>
      <c r="D426" s="7" t="s">
        <v>11</v>
      </c>
      <c r="E426" s="8" t="s">
        <v>2</v>
      </c>
      <c r="F426" s="7" t="s">
        <v>3</v>
      </c>
      <c r="G426" s="8" t="s">
        <v>4</v>
      </c>
      <c r="H426" s="7" t="s">
        <v>5</v>
      </c>
      <c r="I426" s="8" t="s">
        <v>6</v>
      </c>
      <c r="J426" s="8" t="s">
        <v>10</v>
      </c>
      <c r="K426" s="7" t="s">
        <v>7</v>
      </c>
      <c r="L426" s="8" t="s">
        <v>8</v>
      </c>
      <c r="M426" s="8" t="s">
        <v>9</v>
      </c>
      <c r="N426" s="16"/>
      <c r="O426" s="16"/>
      <c r="P426" s="16"/>
      <c r="Q426" s="16"/>
      <c r="R426" s="17"/>
      <c r="S426" s="17"/>
      <c r="T426" s="17"/>
      <c r="U426" s="17"/>
      <c r="V426" s="17"/>
    </row>
    <row r="427" spans="1:22" ht="15.75" customHeight="1">
      <c r="A427" s="2">
        <v>1</v>
      </c>
      <c r="C427" s="18" t="s">
        <v>15</v>
      </c>
      <c r="D427" s="18" t="s">
        <v>16</v>
      </c>
      <c r="E427" s="18">
        <v>1.25</v>
      </c>
      <c r="F427" s="18" t="s">
        <v>192</v>
      </c>
      <c r="G427" s="18">
        <v>0.55000000000000004</v>
      </c>
      <c r="H427" s="18">
        <v>26</v>
      </c>
      <c r="I427" s="18">
        <f t="shared" ref="I427:I430" si="68">+H427*G427</f>
        <v>14.3</v>
      </c>
      <c r="J427" s="18">
        <v>0</v>
      </c>
      <c r="K427" s="18">
        <v>0.19</v>
      </c>
      <c r="L427" s="18">
        <v>565</v>
      </c>
      <c r="M427" s="59">
        <f t="shared" ref="M427:M430" si="69">+L427*K427</f>
        <v>107.35</v>
      </c>
    </row>
    <row r="428" spans="1:22" ht="15.75" customHeight="1">
      <c r="A428" s="2">
        <v>1</v>
      </c>
      <c r="C428" s="18" t="s">
        <v>15</v>
      </c>
      <c r="D428" s="18" t="s">
        <v>16</v>
      </c>
      <c r="E428" s="18">
        <v>2.1</v>
      </c>
      <c r="F428" s="18" t="s">
        <v>192</v>
      </c>
      <c r="G428" s="18">
        <v>0.55000000000000004</v>
      </c>
      <c r="H428" s="18">
        <v>16</v>
      </c>
      <c r="I428" s="18">
        <f t="shared" si="68"/>
        <v>8.8000000000000007</v>
      </c>
      <c r="J428" s="18">
        <v>0</v>
      </c>
      <c r="K428" s="18">
        <v>0.58599999999999997</v>
      </c>
      <c r="L428" s="18">
        <v>675</v>
      </c>
      <c r="M428" s="59">
        <f t="shared" si="69"/>
        <v>395.54999999999995</v>
      </c>
    </row>
    <row r="429" spans="1:22" ht="15.75" customHeight="1">
      <c r="A429" s="2">
        <v>1</v>
      </c>
      <c r="C429" s="18" t="s">
        <v>15</v>
      </c>
      <c r="D429" s="18" t="s">
        <v>16</v>
      </c>
      <c r="E429" s="18">
        <v>2.8</v>
      </c>
      <c r="F429" s="18" t="s">
        <v>192</v>
      </c>
      <c r="G429" s="18">
        <v>0.55000000000000004</v>
      </c>
      <c r="H429" s="18">
        <v>2</v>
      </c>
      <c r="I429" s="18">
        <f t="shared" si="68"/>
        <v>1.1000000000000001</v>
      </c>
      <c r="J429" s="18">
        <v>0</v>
      </c>
      <c r="K429" s="18">
        <v>0.189</v>
      </c>
      <c r="L429" s="18">
        <v>900</v>
      </c>
      <c r="M429" s="59">
        <f t="shared" si="69"/>
        <v>170.1</v>
      </c>
    </row>
    <row r="430" spans="1:22" ht="15.75" customHeight="1">
      <c r="A430" s="2">
        <v>1</v>
      </c>
      <c r="C430" s="18" t="s">
        <v>15</v>
      </c>
      <c r="D430" s="18" t="s">
        <v>16</v>
      </c>
      <c r="E430" s="18">
        <v>2.5</v>
      </c>
      <c r="F430" s="18" t="s">
        <v>192</v>
      </c>
      <c r="G430" s="18">
        <v>0.55000000000000004</v>
      </c>
      <c r="H430" s="18">
        <v>8</v>
      </c>
      <c r="I430" s="18">
        <f t="shared" si="68"/>
        <v>4.4000000000000004</v>
      </c>
      <c r="J430" s="18">
        <v>0</v>
      </c>
      <c r="K430" s="18">
        <v>0.48599999999999999</v>
      </c>
      <c r="L430" s="18">
        <v>675</v>
      </c>
      <c r="M430" s="59">
        <f t="shared" si="69"/>
        <v>328.05</v>
      </c>
    </row>
    <row r="431" spans="1:22" ht="15.75" customHeight="1">
      <c r="A431" s="2">
        <v>1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</row>
    <row r="432" spans="1:22" ht="15.75" customHeight="1">
      <c r="A432" s="2">
        <v>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</row>
    <row r="433" spans="1:22" ht="15.75" customHeight="1" thickBot="1">
      <c r="A433" s="2">
        <v>1</v>
      </c>
      <c r="C433" s="19" t="s">
        <v>17</v>
      </c>
      <c r="D433" s="19"/>
      <c r="E433" s="19"/>
      <c r="F433" s="19"/>
      <c r="G433" s="19"/>
      <c r="H433" s="19">
        <f>SUM(H427:H432)</f>
        <v>52</v>
      </c>
      <c r="I433" s="19">
        <f>SUM(I427:I432)</f>
        <v>28.6</v>
      </c>
      <c r="J433" s="19">
        <f>SUM(J427:J432)</f>
        <v>0</v>
      </c>
      <c r="K433" s="19">
        <f>SUM(K427:K432)</f>
        <v>1.4510000000000001</v>
      </c>
      <c r="L433" s="19"/>
      <c r="M433" s="20">
        <f>SUM(M427:M432)</f>
        <v>1001.05</v>
      </c>
    </row>
    <row r="434" spans="1:22" ht="15.75" customHeight="1" thickBot="1">
      <c r="A434" s="2">
        <v>1</v>
      </c>
      <c r="B434" s="9">
        <f>+B425+1</f>
        <v>48</v>
      </c>
      <c r="C434" s="10" t="s">
        <v>138</v>
      </c>
      <c r="D434" s="10" t="s">
        <v>20</v>
      </c>
      <c r="E434" s="10"/>
      <c r="F434" s="11" t="s">
        <v>13</v>
      </c>
      <c r="G434" s="10" t="s">
        <v>14</v>
      </c>
      <c r="H434" s="12">
        <v>5.774</v>
      </c>
      <c r="I434" s="53">
        <f>ROUND(1924.15*1.035/31.1*0.756*1.12,2)</f>
        <v>54.22</v>
      </c>
      <c r="J434" s="54">
        <f>I434*H434</f>
        <v>313.06628000000001</v>
      </c>
      <c r="K434" s="55">
        <f>+H434*20+8+1</f>
        <v>124.48</v>
      </c>
      <c r="L434" s="56">
        <f>M442</f>
        <v>610.08000000000004</v>
      </c>
      <c r="M434" s="53">
        <f>I442</f>
        <v>12.65</v>
      </c>
      <c r="N434" s="57">
        <v>0</v>
      </c>
      <c r="O434" s="58">
        <f>SUM(J434:N434)</f>
        <v>1060.27628</v>
      </c>
      <c r="P434" s="10">
        <v>1</v>
      </c>
      <c r="Q434" s="22">
        <f>ROUND(O434/0.85,0)</f>
        <v>1247</v>
      </c>
      <c r="R434" s="13">
        <f>Q434*P434</f>
        <v>1247</v>
      </c>
    </row>
    <row r="435" spans="1:22" s="5" customFormat="1" ht="21" customHeight="1">
      <c r="A435" s="2">
        <v>1</v>
      </c>
      <c r="B435" s="15" t="s">
        <v>0</v>
      </c>
      <c r="C435" s="7" t="s">
        <v>1</v>
      </c>
      <c r="D435" s="7" t="s">
        <v>11</v>
      </c>
      <c r="E435" s="8" t="s">
        <v>2</v>
      </c>
      <c r="F435" s="7" t="s">
        <v>3</v>
      </c>
      <c r="G435" s="8" t="s">
        <v>4</v>
      </c>
      <c r="H435" s="7" t="s">
        <v>5</v>
      </c>
      <c r="I435" s="8" t="s">
        <v>6</v>
      </c>
      <c r="J435" s="8" t="s">
        <v>10</v>
      </c>
      <c r="K435" s="7" t="s">
        <v>7</v>
      </c>
      <c r="L435" s="8" t="s">
        <v>8</v>
      </c>
      <c r="M435" s="8" t="s">
        <v>9</v>
      </c>
      <c r="N435" s="16"/>
      <c r="O435" s="16"/>
      <c r="P435" s="16"/>
      <c r="Q435" s="16"/>
      <c r="R435" s="17"/>
      <c r="S435" s="17"/>
      <c r="T435" s="17"/>
      <c r="U435" s="17"/>
      <c r="V435" s="17"/>
    </row>
    <row r="436" spans="1:22" ht="15.75" customHeight="1">
      <c r="A436" s="2">
        <v>1</v>
      </c>
      <c r="C436" s="18" t="s">
        <v>15</v>
      </c>
      <c r="D436" s="18" t="s">
        <v>16</v>
      </c>
      <c r="E436" s="18">
        <v>1.7</v>
      </c>
      <c r="F436" s="18" t="s">
        <v>192</v>
      </c>
      <c r="G436" s="18">
        <v>0.55000000000000004</v>
      </c>
      <c r="H436" s="18">
        <v>15</v>
      </c>
      <c r="I436" s="18">
        <f t="shared" ref="I436:I441" si="70">+H436*G436</f>
        <v>8.25</v>
      </c>
      <c r="J436" s="18">
        <v>0</v>
      </c>
      <c r="K436" s="18">
        <v>0.30199999999999999</v>
      </c>
      <c r="L436" s="18">
        <v>565</v>
      </c>
      <c r="M436" s="59">
        <f t="shared" ref="M436:M441" si="71">+L436*K436</f>
        <v>170.63</v>
      </c>
    </row>
    <row r="437" spans="1:22" ht="15.75" customHeight="1">
      <c r="A437" s="2">
        <v>1</v>
      </c>
      <c r="C437" s="18" t="s">
        <v>15</v>
      </c>
      <c r="D437" s="18" t="s">
        <v>16</v>
      </c>
      <c r="E437" s="18">
        <v>2.4</v>
      </c>
      <c r="F437" s="18" t="s">
        <v>192</v>
      </c>
      <c r="G437" s="18">
        <v>0.55000000000000004</v>
      </c>
      <c r="H437" s="18">
        <v>2</v>
      </c>
      <c r="I437" s="18">
        <f t="shared" si="70"/>
        <v>1.1000000000000001</v>
      </c>
      <c r="J437" s="18">
        <v>0</v>
      </c>
      <c r="K437" s="18">
        <v>0.108</v>
      </c>
      <c r="L437" s="18">
        <v>675</v>
      </c>
      <c r="M437" s="59">
        <f t="shared" si="71"/>
        <v>72.900000000000006</v>
      </c>
    </row>
    <row r="438" spans="1:22" ht="15.75" customHeight="1">
      <c r="A438" s="2">
        <v>1</v>
      </c>
      <c r="C438" s="18" t="s">
        <v>15</v>
      </c>
      <c r="D438" s="18" t="s">
        <v>16</v>
      </c>
      <c r="E438" s="18">
        <v>1.7</v>
      </c>
      <c r="F438" s="18" t="s">
        <v>192</v>
      </c>
      <c r="G438" s="18">
        <v>0.55000000000000004</v>
      </c>
      <c r="H438" s="18">
        <v>1</v>
      </c>
      <c r="I438" s="18">
        <f t="shared" si="70"/>
        <v>0.55000000000000004</v>
      </c>
      <c r="J438" s="18">
        <v>0</v>
      </c>
      <c r="K438" s="18">
        <v>0.02</v>
      </c>
      <c r="L438" s="18">
        <v>565</v>
      </c>
      <c r="M438" s="59">
        <f t="shared" si="71"/>
        <v>11.3</v>
      </c>
    </row>
    <row r="439" spans="1:22" ht="15.75" customHeight="1">
      <c r="A439" s="2">
        <v>1</v>
      </c>
      <c r="C439" s="18" t="s">
        <v>15</v>
      </c>
      <c r="D439" s="18" t="s">
        <v>16</v>
      </c>
      <c r="E439" s="18">
        <v>2.1</v>
      </c>
      <c r="F439" s="18" t="s">
        <v>192</v>
      </c>
      <c r="G439" s="18">
        <v>0.55000000000000004</v>
      </c>
      <c r="H439" s="18">
        <v>2</v>
      </c>
      <c r="I439" s="18">
        <f t="shared" si="70"/>
        <v>1.1000000000000001</v>
      </c>
      <c r="J439" s="18">
        <v>0</v>
      </c>
      <c r="K439" s="18">
        <v>7.3999999999999996E-2</v>
      </c>
      <c r="L439" s="18">
        <v>675</v>
      </c>
      <c r="M439" s="59">
        <f t="shared" si="71"/>
        <v>49.949999999999996</v>
      </c>
    </row>
    <row r="440" spans="1:22" ht="15.75" customHeight="1">
      <c r="A440" s="2">
        <v>1</v>
      </c>
      <c r="C440" s="18" t="s">
        <v>15</v>
      </c>
      <c r="D440" s="18" t="s">
        <v>16</v>
      </c>
      <c r="E440" s="18">
        <v>2.9</v>
      </c>
      <c r="F440" s="18" t="s">
        <v>192</v>
      </c>
      <c r="G440" s="18">
        <v>0.55000000000000004</v>
      </c>
      <c r="H440" s="18">
        <v>2</v>
      </c>
      <c r="I440" s="18">
        <f t="shared" si="70"/>
        <v>1.1000000000000001</v>
      </c>
      <c r="J440" s="18">
        <v>0</v>
      </c>
      <c r="K440" s="18">
        <v>0.19700000000000001</v>
      </c>
      <c r="L440" s="18">
        <v>900</v>
      </c>
      <c r="M440" s="59">
        <f t="shared" si="71"/>
        <v>177.3</v>
      </c>
    </row>
    <row r="441" spans="1:22" ht="15.75" customHeight="1">
      <c r="A441" s="2">
        <v>1</v>
      </c>
      <c r="C441" s="18" t="s">
        <v>15</v>
      </c>
      <c r="D441" s="18" t="s">
        <v>16</v>
      </c>
      <c r="E441" s="18">
        <v>3.3</v>
      </c>
      <c r="F441" s="18" t="s">
        <v>192</v>
      </c>
      <c r="G441" s="18">
        <v>0.55000000000000004</v>
      </c>
      <c r="H441" s="18">
        <v>1</v>
      </c>
      <c r="I441" s="18">
        <f t="shared" si="70"/>
        <v>0.55000000000000004</v>
      </c>
      <c r="J441" s="18">
        <v>0</v>
      </c>
      <c r="K441" s="18">
        <v>0.128</v>
      </c>
      <c r="L441" s="18">
        <v>1000</v>
      </c>
      <c r="M441" s="59">
        <f t="shared" si="71"/>
        <v>128</v>
      </c>
    </row>
    <row r="442" spans="1:22" ht="15.75" customHeight="1" thickBot="1">
      <c r="A442" s="2">
        <v>1</v>
      </c>
      <c r="C442" s="19" t="s">
        <v>17</v>
      </c>
      <c r="D442" s="19"/>
      <c r="E442" s="19"/>
      <c r="F442" s="19"/>
      <c r="G442" s="19"/>
      <c r="H442" s="19">
        <f>SUM(H436:H441)</f>
        <v>23</v>
      </c>
      <c r="I442" s="19">
        <f>SUM(I436:I441)</f>
        <v>12.65</v>
      </c>
      <c r="J442" s="19">
        <f>SUM(J436:J441)</f>
        <v>0</v>
      </c>
      <c r="K442" s="19">
        <f>SUM(K436:K441)</f>
        <v>0.82900000000000007</v>
      </c>
      <c r="L442" s="19"/>
      <c r="M442" s="20">
        <f>SUM(M436:M441)</f>
        <v>610.08000000000004</v>
      </c>
    </row>
    <row r="443" spans="1:22" ht="15.75" customHeight="1" thickBot="1">
      <c r="A443" s="2">
        <v>1</v>
      </c>
      <c r="B443" s="9">
        <f>+B434+1</f>
        <v>49</v>
      </c>
      <c r="C443" s="10" t="s">
        <v>139</v>
      </c>
      <c r="D443" s="10" t="s">
        <v>20</v>
      </c>
      <c r="E443" s="10"/>
      <c r="F443" s="11" t="s">
        <v>13</v>
      </c>
      <c r="G443" s="10" t="s">
        <v>14</v>
      </c>
      <c r="H443" s="12">
        <v>7.9489999999999998</v>
      </c>
      <c r="I443" s="53">
        <f>ROUND(1924.15*1.035/31.1*0.756*1.12,2)</f>
        <v>54.22</v>
      </c>
      <c r="J443" s="54">
        <f>I443*H443</f>
        <v>430.99477999999999</v>
      </c>
      <c r="K443" s="55">
        <f>+H443*20+8+1</f>
        <v>167.98</v>
      </c>
      <c r="L443" s="56">
        <f>M451</f>
        <v>737.32499999999993</v>
      </c>
      <c r="M443" s="53">
        <f>I451</f>
        <v>70.400000000000006</v>
      </c>
      <c r="N443" s="57">
        <v>0</v>
      </c>
      <c r="O443" s="58">
        <f>SUM(J443:N443)</f>
        <v>1406.6997799999999</v>
      </c>
      <c r="P443" s="10">
        <v>1</v>
      </c>
      <c r="Q443" s="22">
        <f>ROUND(O443/0.85,0)</f>
        <v>1655</v>
      </c>
      <c r="R443" s="13">
        <f>Q443*P443</f>
        <v>1655</v>
      </c>
    </row>
    <row r="444" spans="1:22" s="5" customFormat="1" ht="21" customHeight="1">
      <c r="A444" s="2">
        <v>1</v>
      </c>
      <c r="B444" s="15" t="s">
        <v>0</v>
      </c>
      <c r="C444" s="7" t="s">
        <v>1</v>
      </c>
      <c r="D444" s="7" t="s">
        <v>11</v>
      </c>
      <c r="E444" s="8" t="s">
        <v>2</v>
      </c>
      <c r="F444" s="7" t="s">
        <v>3</v>
      </c>
      <c r="G444" s="8" t="s">
        <v>4</v>
      </c>
      <c r="H444" s="7" t="s">
        <v>5</v>
      </c>
      <c r="I444" s="8" t="s">
        <v>6</v>
      </c>
      <c r="J444" s="8" t="s">
        <v>10</v>
      </c>
      <c r="K444" s="7" t="s">
        <v>7</v>
      </c>
      <c r="L444" s="8" t="s">
        <v>8</v>
      </c>
      <c r="M444" s="8" t="s">
        <v>9</v>
      </c>
      <c r="N444" s="16"/>
      <c r="O444" s="16"/>
      <c r="P444" s="16"/>
      <c r="Q444" s="16"/>
      <c r="R444" s="17"/>
      <c r="S444" s="17"/>
      <c r="T444" s="17"/>
      <c r="U444" s="17"/>
      <c r="V444" s="17"/>
    </row>
    <row r="445" spans="1:22" ht="15.75" customHeight="1">
      <c r="A445" s="2">
        <v>1</v>
      </c>
      <c r="C445" s="18" t="s">
        <v>15</v>
      </c>
      <c r="D445" s="18" t="s">
        <v>16</v>
      </c>
      <c r="E445" s="18">
        <v>1.35</v>
      </c>
      <c r="F445" s="18" t="s">
        <v>192</v>
      </c>
      <c r="G445" s="18">
        <v>0.55000000000000004</v>
      </c>
      <c r="H445" s="18">
        <v>128</v>
      </c>
      <c r="I445" s="18">
        <f>+H445*G445</f>
        <v>70.400000000000006</v>
      </c>
      <c r="J445" s="18">
        <v>0</v>
      </c>
      <c r="K445" s="18">
        <v>1.3049999999999999</v>
      </c>
      <c r="L445" s="18">
        <v>565</v>
      </c>
      <c r="M445" s="59">
        <f>+L445*K445</f>
        <v>737.32499999999993</v>
      </c>
    </row>
    <row r="446" spans="1:22" ht="15.75" customHeight="1">
      <c r="A446" s="2">
        <v>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</row>
    <row r="447" spans="1:22" ht="15.75" customHeight="1">
      <c r="A447" s="2">
        <v>1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</row>
    <row r="448" spans="1:22" ht="15.75" customHeight="1">
      <c r="A448" s="2">
        <v>1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</row>
    <row r="449" spans="1:22" ht="15.75" customHeight="1">
      <c r="A449" s="2">
        <v>1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</row>
    <row r="450" spans="1:22" ht="15.75" customHeight="1">
      <c r="A450" s="2">
        <v>1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</row>
    <row r="451" spans="1:22" ht="15.75" customHeight="1" thickBot="1">
      <c r="A451" s="2">
        <v>1</v>
      </c>
      <c r="C451" s="19" t="s">
        <v>17</v>
      </c>
      <c r="D451" s="19"/>
      <c r="E451" s="19"/>
      <c r="F451" s="19"/>
      <c r="G451" s="19"/>
      <c r="H451" s="19">
        <f>SUM(H445:H450)</f>
        <v>128</v>
      </c>
      <c r="I451" s="19">
        <f>SUM(I445:I450)</f>
        <v>70.400000000000006</v>
      </c>
      <c r="J451" s="19">
        <f>SUM(J445:J450)</f>
        <v>0</v>
      </c>
      <c r="K451" s="19">
        <f>SUM(K445:K450)</f>
        <v>1.3049999999999999</v>
      </c>
      <c r="L451" s="19"/>
      <c r="M451" s="20">
        <f>SUM(M445:M450)</f>
        <v>737.32499999999993</v>
      </c>
    </row>
    <row r="452" spans="1:22" ht="15.75" customHeight="1" thickBot="1">
      <c r="A452" s="2">
        <v>1</v>
      </c>
      <c r="B452" s="9">
        <f>+B443+1</f>
        <v>50</v>
      </c>
      <c r="C452" s="10" t="s">
        <v>140</v>
      </c>
      <c r="D452" s="10" t="s">
        <v>20</v>
      </c>
      <c r="E452" s="10"/>
      <c r="F452" s="11" t="s">
        <v>13</v>
      </c>
      <c r="G452" s="10" t="s">
        <v>14</v>
      </c>
      <c r="H452" s="12">
        <v>6.4850000000000003</v>
      </c>
      <c r="I452" s="53">
        <f>ROUND(1924.15*1.035/31.1*0.756*1.12,2)</f>
        <v>54.22</v>
      </c>
      <c r="J452" s="54">
        <f>I452*H452</f>
        <v>351.61670000000004</v>
      </c>
      <c r="K452" s="55">
        <f>+H452*20+8+1</f>
        <v>138.70000000000002</v>
      </c>
      <c r="L452" s="56">
        <f>M460</f>
        <v>378.72500000000002</v>
      </c>
      <c r="M452" s="53">
        <f>I460</f>
        <v>14.85</v>
      </c>
      <c r="N452" s="57">
        <v>0</v>
      </c>
      <c r="O452" s="58">
        <f>SUM(J452:N452)</f>
        <v>883.89170000000013</v>
      </c>
      <c r="P452" s="10">
        <v>1</v>
      </c>
      <c r="Q452" s="22">
        <f>ROUND(O452/0.85,0)</f>
        <v>1040</v>
      </c>
      <c r="R452" s="13">
        <f>Q452*P452</f>
        <v>1040</v>
      </c>
    </row>
    <row r="453" spans="1:22" s="5" customFormat="1" ht="21" customHeight="1">
      <c r="A453" s="2">
        <v>1</v>
      </c>
      <c r="B453" s="15" t="s">
        <v>0</v>
      </c>
      <c r="C453" s="7" t="s">
        <v>1</v>
      </c>
      <c r="D453" s="7" t="s">
        <v>11</v>
      </c>
      <c r="E453" s="8" t="s">
        <v>2</v>
      </c>
      <c r="F453" s="7" t="s">
        <v>3</v>
      </c>
      <c r="G453" s="8" t="s">
        <v>4</v>
      </c>
      <c r="H453" s="7" t="s">
        <v>5</v>
      </c>
      <c r="I453" s="8" t="s">
        <v>6</v>
      </c>
      <c r="J453" s="8" t="s">
        <v>10</v>
      </c>
      <c r="K453" s="7" t="s">
        <v>7</v>
      </c>
      <c r="L453" s="8" t="s">
        <v>8</v>
      </c>
      <c r="M453" s="8" t="s">
        <v>9</v>
      </c>
      <c r="N453" s="16"/>
      <c r="O453" s="16"/>
      <c r="P453" s="16"/>
      <c r="Q453" s="16"/>
      <c r="R453" s="17"/>
      <c r="S453" s="17"/>
      <c r="T453" s="17"/>
      <c r="U453" s="17"/>
      <c r="V453" s="17"/>
    </row>
    <row r="454" spans="1:22" ht="15.75" customHeight="1">
      <c r="A454" s="2">
        <v>1</v>
      </c>
      <c r="C454" s="18" t="s">
        <v>15</v>
      </c>
      <c r="D454" s="18" t="s">
        <v>16</v>
      </c>
      <c r="E454" s="18">
        <v>1.6</v>
      </c>
      <c r="F454" s="18" t="s">
        <v>192</v>
      </c>
      <c r="G454" s="18">
        <v>0.55000000000000004</v>
      </c>
      <c r="H454" s="18">
        <v>20</v>
      </c>
      <c r="I454" s="18">
        <f t="shared" ref="I454:I458" si="72">+H454*G454</f>
        <v>11</v>
      </c>
      <c r="J454" s="18">
        <v>0</v>
      </c>
      <c r="K454" s="18">
        <v>0.33400000000000002</v>
      </c>
      <c r="L454" s="18">
        <v>565</v>
      </c>
      <c r="M454" s="59">
        <f t="shared" ref="M454:M458" si="73">+L454*K454</f>
        <v>188.71</v>
      </c>
    </row>
    <row r="455" spans="1:22" ht="15.75" customHeight="1">
      <c r="A455" s="2">
        <v>1</v>
      </c>
      <c r="C455" s="18" t="s">
        <v>15</v>
      </c>
      <c r="D455" s="18" t="s">
        <v>16</v>
      </c>
      <c r="E455" s="18">
        <v>1.7</v>
      </c>
      <c r="F455" s="18" t="s">
        <v>192</v>
      </c>
      <c r="G455" s="18">
        <v>0.55000000000000004</v>
      </c>
      <c r="H455" s="18">
        <v>2</v>
      </c>
      <c r="I455" s="18">
        <f t="shared" si="72"/>
        <v>1.1000000000000001</v>
      </c>
      <c r="J455" s="18">
        <v>0</v>
      </c>
      <c r="K455" s="18">
        <v>4.5999999999999999E-2</v>
      </c>
      <c r="L455" s="18">
        <v>565</v>
      </c>
      <c r="M455" s="59">
        <f t="shared" si="73"/>
        <v>25.99</v>
      </c>
    </row>
    <row r="456" spans="1:22" ht="15.75" customHeight="1">
      <c r="A456" s="2">
        <v>1</v>
      </c>
      <c r="C456" s="18" t="s">
        <v>15</v>
      </c>
      <c r="D456" s="18" t="s">
        <v>16</v>
      </c>
      <c r="E456" s="18">
        <v>2</v>
      </c>
      <c r="F456" s="18" t="s">
        <v>192</v>
      </c>
      <c r="G456" s="18">
        <v>0.55000000000000004</v>
      </c>
      <c r="H456" s="18">
        <v>2</v>
      </c>
      <c r="I456" s="18">
        <f t="shared" si="72"/>
        <v>1.1000000000000001</v>
      </c>
      <c r="J456" s="18">
        <v>0</v>
      </c>
      <c r="K456" s="18">
        <v>6.6000000000000003E-2</v>
      </c>
      <c r="L456" s="18">
        <v>675</v>
      </c>
      <c r="M456" s="59">
        <f t="shared" si="73"/>
        <v>44.550000000000004</v>
      </c>
    </row>
    <row r="457" spans="1:22" ht="15.75" customHeight="1">
      <c r="A457" s="2">
        <v>1</v>
      </c>
      <c r="C457" s="18" t="s">
        <v>15</v>
      </c>
      <c r="D457" s="18" t="s">
        <v>16</v>
      </c>
      <c r="E457" s="18">
        <v>2.4</v>
      </c>
      <c r="F457" s="18" t="s">
        <v>192</v>
      </c>
      <c r="G457" s="18">
        <v>0.55000000000000004</v>
      </c>
      <c r="H457" s="18">
        <v>2</v>
      </c>
      <c r="I457" s="18">
        <f t="shared" si="72"/>
        <v>1.1000000000000001</v>
      </c>
      <c r="J457" s="18">
        <v>0</v>
      </c>
      <c r="K457" s="18">
        <v>0.107</v>
      </c>
      <c r="L457" s="18">
        <v>675</v>
      </c>
      <c r="M457" s="59">
        <f t="shared" si="73"/>
        <v>72.224999999999994</v>
      </c>
    </row>
    <row r="458" spans="1:22" ht="15.75" customHeight="1">
      <c r="A458" s="2">
        <v>1</v>
      </c>
      <c r="C458" s="18" t="s">
        <v>15</v>
      </c>
      <c r="D458" s="18" t="s">
        <v>16</v>
      </c>
      <c r="E458" s="18">
        <v>2.6</v>
      </c>
      <c r="F458" s="18" t="s">
        <v>192</v>
      </c>
      <c r="G458" s="18">
        <v>0.55000000000000004</v>
      </c>
      <c r="H458" s="18">
        <v>1</v>
      </c>
      <c r="I458" s="18">
        <f t="shared" si="72"/>
        <v>0.55000000000000004</v>
      </c>
      <c r="J458" s="18">
        <v>0</v>
      </c>
      <c r="K458" s="18">
        <v>7.0000000000000007E-2</v>
      </c>
      <c r="L458" s="18">
        <v>675</v>
      </c>
      <c r="M458" s="59">
        <f t="shared" si="73"/>
        <v>47.250000000000007</v>
      </c>
    </row>
    <row r="459" spans="1:22" ht="15.75" customHeight="1">
      <c r="A459" s="2">
        <v>1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</row>
    <row r="460" spans="1:22" ht="15.75" customHeight="1" thickBot="1">
      <c r="A460" s="2">
        <v>1</v>
      </c>
      <c r="C460" s="19" t="s">
        <v>17</v>
      </c>
      <c r="D460" s="19"/>
      <c r="E460" s="19"/>
      <c r="F460" s="19"/>
      <c r="G460" s="19"/>
      <c r="H460" s="19">
        <f>SUM(H454:H459)</f>
        <v>27</v>
      </c>
      <c r="I460" s="19">
        <f>SUM(I454:I459)</f>
        <v>14.85</v>
      </c>
      <c r="J460" s="19">
        <f>SUM(J454:J459)</f>
        <v>0</v>
      </c>
      <c r="K460" s="19">
        <f>SUM(K454:K459)</f>
        <v>0.623</v>
      </c>
      <c r="L460" s="19"/>
      <c r="M460" s="20">
        <f>SUM(M454:M459)</f>
        <v>378.72500000000002</v>
      </c>
    </row>
    <row r="461" spans="1:22" ht="15.75" customHeight="1" thickBot="1">
      <c r="A461" s="2">
        <v>1</v>
      </c>
      <c r="B461" s="9">
        <f>+B452+1</f>
        <v>51</v>
      </c>
      <c r="C461" s="10" t="s">
        <v>141</v>
      </c>
      <c r="D461" s="10" t="s">
        <v>20</v>
      </c>
      <c r="E461" s="10"/>
      <c r="F461" s="11" t="s">
        <v>13</v>
      </c>
      <c r="G461" s="10" t="s">
        <v>14</v>
      </c>
      <c r="H461" s="12">
        <v>9.3439999999999994</v>
      </c>
      <c r="I461" s="53">
        <f>ROUND(1924.15*1.035/31.1*0.756*1.12,2)</f>
        <v>54.22</v>
      </c>
      <c r="J461" s="54">
        <f>I461*H461</f>
        <v>506.63167999999996</v>
      </c>
      <c r="K461" s="55">
        <f>+H461*20+8+1</f>
        <v>195.88</v>
      </c>
      <c r="L461" s="56">
        <f>M469</f>
        <v>619.54</v>
      </c>
      <c r="M461" s="53">
        <f>I469</f>
        <v>52.25</v>
      </c>
      <c r="N461" s="57">
        <v>0</v>
      </c>
      <c r="O461" s="58">
        <f>SUM(J461:N461)</f>
        <v>1374.30168</v>
      </c>
      <c r="P461" s="10">
        <v>1</v>
      </c>
      <c r="Q461" s="22">
        <f>ROUND(O461/0.85,0)</f>
        <v>1617</v>
      </c>
      <c r="R461" s="13">
        <f>Q461*P461</f>
        <v>1617</v>
      </c>
    </row>
    <row r="462" spans="1:22" s="5" customFormat="1" ht="21" customHeight="1">
      <c r="A462" s="2">
        <v>1</v>
      </c>
      <c r="B462" s="15" t="s">
        <v>0</v>
      </c>
      <c r="C462" s="7" t="s">
        <v>1</v>
      </c>
      <c r="D462" s="7" t="s">
        <v>11</v>
      </c>
      <c r="E462" s="8" t="s">
        <v>2</v>
      </c>
      <c r="F462" s="7" t="s">
        <v>3</v>
      </c>
      <c r="G462" s="8" t="s">
        <v>4</v>
      </c>
      <c r="H462" s="7" t="s">
        <v>5</v>
      </c>
      <c r="I462" s="8" t="s">
        <v>6</v>
      </c>
      <c r="J462" s="8" t="s">
        <v>10</v>
      </c>
      <c r="K462" s="7" t="s">
        <v>7</v>
      </c>
      <c r="L462" s="8" t="s">
        <v>8</v>
      </c>
      <c r="M462" s="8" t="s">
        <v>9</v>
      </c>
      <c r="N462" s="16"/>
      <c r="O462" s="16"/>
      <c r="P462" s="16"/>
      <c r="Q462" s="16"/>
      <c r="R462" s="17"/>
      <c r="S462" s="17"/>
      <c r="T462" s="17"/>
      <c r="U462" s="17"/>
      <c r="V462" s="17"/>
    </row>
    <row r="463" spans="1:22" ht="15.75" customHeight="1">
      <c r="A463" s="2">
        <v>1</v>
      </c>
      <c r="C463" s="18" t="s">
        <v>15</v>
      </c>
      <c r="D463" s="18" t="s">
        <v>16</v>
      </c>
      <c r="E463" s="18">
        <v>1.25</v>
      </c>
      <c r="F463" s="18" t="s">
        <v>23</v>
      </c>
      <c r="G463" s="18">
        <v>0.55000000000000004</v>
      </c>
      <c r="H463" s="18">
        <v>84</v>
      </c>
      <c r="I463" s="18">
        <f t="shared" ref="I463:I464" si="74">+H463*G463</f>
        <v>46.2</v>
      </c>
      <c r="J463" s="18">
        <v>0</v>
      </c>
      <c r="K463" s="18">
        <v>0.67600000000000005</v>
      </c>
      <c r="L463" s="18">
        <v>565</v>
      </c>
      <c r="M463" s="59">
        <f t="shared" ref="M463:M464" si="75">+L463*K463</f>
        <v>381.94</v>
      </c>
    </row>
    <row r="464" spans="1:22" ht="15.75" customHeight="1">
      <c r="A464" s="2">
        <v>1</v>
      </c>
      <c r="C464" s="18" t="s">
        <v>15</v>
      </c>
      <c r="D464" s="18" t="s">
        <v>16</v>
      </c>
      <c r="E464" s="18">
        <v>2</v>
      </c>
      <c r="F464" s="18" t="s">
        <v>192</v>
      </c>
      <c r="G464" s="18">
        <v>0.55000000000000004</v>
      </c>
      <c r="H464" s="18">
        <v>11</v>
      </c>
      <c r="I464" s="18">
        <f t="shared" si="74"/>
        <v>6.0500000000000007</v>
      </c>
      <c r="J464" s="18">
        <v>0</v>
      </c>
      <c r="K464" s="18">
        <v>0.35199999999999998</v>
      </c>
      <c r="L464" s="18">
        <v>675</v>
      </c>
      <c r="M464" s="59">
        <f t="shared" si="75"/>
        <v>237.6</v>
      </c>
    </row>
    <row r="465" spans="1:22" ht="15.75" customHeight="1">
      <c r="A465" s="2">
        <v>1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</row>
    <row r="466" spans="1:22" ht="15.75" customHeight="1">
      <c r="A466" s="2">
        <v>1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</row>
    <row r="467" spans="1:22" ht="15.75" customHeight="1">
      <c r="A467" s="2">
        <v>1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</row>
    <row r="468" spans="1:22" ht="15.75" customHeight="1">
      <c r="A468" s="2">
        <v>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</row>
    <row r="469" spans="1:22" ht="15.75" customHeight="1" thickBot="1">
      <c r="A469" s="2">
        <v>1</v>
      </c>
      <c r="C469" s="19" t="s">
        <v>17</v>
      </c>
      <c r="D469" s="19"/>
      <c r="E469" s="19"/>
      <c r="F469" s="19"/>
      <c r="G469" s="19"/>
      <c r="H469" s="19">
        <f>SUM(H463:H468)</f>
        <v>95</v>
      </c>
      <c r="I469" s="19">
        <f>SUM(I463:I468)</f>
        <v>52.25</v>
      </c>
      <c r="J469" s="19">
        <f>SUM(J463:J468)</f>
        <v>0</v>
      </c>
      <c r="K469" s="19">
        <f>SUM(K463:K468)</f>
        <v>1.028</v>
      </c>
      <c r="L469" s="19"/>
      <c r="M469" s="20">
        <f>SUM(M463:M468)</f>
        <v>619.54</v>
      </c>
    </row>
    <row r="470" spans="1:22" ht="15.75" customHeight="1" thickBot="1">
      <c r="A470" s="2">
        <v>1</v>
      </c>
      <c r="B470" s="9">
        <f>+B461+1</f>
        <v>52</v>
      </c>
      <c r="C470" s="10" t="s">
        <v>142</v>
      </c>
      <c r="D470" s="10" t="s">
        <v>20</v>
      </c>
      <c r="E470" s="10"/>
      <c r="F470" s="11" t="s">
        <v>13</v>
      </c>
      <c r="G470" s="10" t="s">
        <v>14</v>
      </c>
      <c r="H470" s="12">
        <v>6.1989999999999998</v>
      </c>
      <c r="I470" s="53">
        <f>ROUND(1924.15*1.035/31.1*0.756*1.12,2)</f>
        <v>54.22</v>
      </c>
      <c r="J470" s="54">
        <f>I470*H470</f>
        <v>336.10978</v>
      </c>
      <c r="K470" s="55">
        <f>+H470*20+8+1</f>
        <v>132.97999999999999</v>
      </c>
      <c r="L470" s="56">
        <f>M478</f>
        <v>483.07500000000005</v>
      </c>
      <c r="M470" s="53">
        <f>I478</f>
        <v>52.800000000000004</v>
      </c>
      <c r="N470" s="57">
        <v>0</v>
      </c>
      <c r="O470" s="58">
        <f>SUM(J470:N470)</f>
        <v>1004.96478</v>
      </c>
      <c r="P470" s="10">
        <v>1</v>
      </c>
      <c r="Q470" s="22">
        <f>ROUND(O470/0.85,0)</f>
        <v>1182</v>
      </c>
      <c r="R470" s="13">
        <f>Q470*P470</f>
        <v>1182</v>
      </c>
    </row>
    <row r="471" spans="1:22" s="5" customFormat="1" ht="21" customHeight="1">
      <c r="A471" s="2">
        <v>1</v>
      </c>
      <c r="B471" s="15" t="s">
        <v>0</v>
      </c>
      <c r="C471" s="7" t="s">
        <v>1</v>
      </c>
      <c r="D471" s="7" t="s">
        <v>11</v>
      </c>
      <c r="E471" s="8" t="s">
        <v>2</v>
      </c>
      <c r="F471" s="7" t="s">
        <v>3</v>
      </c>
      <c r="G471" s="8" t="s">
        <v>4</v>
      </c>
      <c r="H471" s="7" t="s">
        <v>5</v>
      </c>
      <c r="I471" s="8" t="s">
        <v>6</v>
      </c>
      <c r="J471" s="8" t="s">
        <v>10</v>
      </c>
      <c r="K471" s="7" t="s">
        <v>7</v>
      </c>
      <c r="L471" s="8" t="s">
        <v>8</v>
      </c>
      <c r="M471" s="8" t="s">
        <v>9</v>
      </c>
      <c r="N471" s="16"/>
      <c r="O471" s="16"/>
      <c r="P471" s="16"/>
      <c r="Q471" s="16"/>
      <c r="R471" s="17"/>
      <c r="S471" s="17"/>
      <c r="T471" s="17"/>
      <c r="U471" s="17"/>
      <c r="V471" s="17"/>
    </row>
    <row r="472" spans="1:22" ht="15.75" customHeight="1">
      <c r="A472" s="2">
        <v>1</v>
      </c>
      <c r="C472" s="18" t="s">
        <v>15</v>
      </c>
      <c r="D472" s="18" t="s">
        <v>16</v>
      </c>
      <c r="E472" s="18">
        <v>1.1499999999999999</v>
      </c>
      <c r="F472" s="18" t="s">
        <v>192</v>
      </c>
      <c r="G472" s="18">
        <v>0.55000000000000004</v>
      </c>
      <c r="H472" s="18">
        <v>76</v>
      </c>
      <c r="I472" s="18">
        <f t="shared" ref="I472:I473" si="76">+H472*G472</f>
        <v>41.800000000000004</v>
      </c>
      <c r="J472" s="18">
        <v>0</v>
      </c>
      <c r="K472" s="18">
        <v>0.46300000000000002</v>
      </c>
      <c r="L472" s="18">
        <v>565</v>
      </c>
      <c r="M472" s="59">
        <f t="shared" ref="M472:M473" si="77">+L472*K472</f>
        <v>261.59500000000003</v>
      </c>
    </row>
    <row r="473" spans="1:22" ht="15.75" customHeight="1">
      <c r="A473" s="2">
        <v>1</v>
      </c>
      <c r="C473" s="18" t="s">
        <v>15</v>
      </c>
      <c r="D473" s="18" t="s">
        <v>16</v>
      </c>
      <c r="E473" s="18">
        <v>1.7</v>
      </c>
      <c r="F473" s="18" t="s">
        <v>193</v>
      </c>
      <c r="G473" s="18">
        <v>0.55000000000000004</v>
      </c>
      <c r="H473" s="18">
        <v>20</v>
      </c>
      <c r="I473" s="18">
        <f t="shared" si="76"/>
        <v>11</v>
      </c>
      <c r="J473" s="18">
        <v>0</v>
      </c>
      <c r="K473" s="18">
        <v>0.39200000000000002</v>
      </c>
      <c r="L473" s="18">
        <v>565</v>
      </c>
      <c r="M473" s="59">
        <f t="shared" si="77"/>
        <v>221.48000000000002</v>
      </c>
    </row>
    <row r="474" spans="1:22" ht="15.75" customHeight="1">
      <c r="A474" s="2">
        <v>1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</row>
    <row r="475" spans="1:22" ht="15.75" customHeight="1">
      <c r="A475" s="2">
        <v>1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</row>
    <row r="476" spans="1:22" ht="15.75" customHeight="1">
      <c r="A476" s="2">
        <v>1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</row>
    <row r="477" spans="1:22" ht="15.75" customHeight="1">
      <c r="A477" s="2">
        <v>1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</row>
    <row r="478" spans="1:22" ht="15.75" customHeight="1" thickBot="1">
      <c r="A478" s="2">
        <v>1</v>
      </c>
      <c r="C478" s="19" t="s">
        <v>17</v>
      </c>
      <c r="D478" s="19"/>
      <c r="E478" s="19"/>
      <c r="F478" s="19"/>
      <c r="G478" s="19"/>
      <c r="H478" s="19">
        <f>SUM(H472:H477)</f>
        <v>96</v>
      </c>
      <c r="I478" s="19">
        <f>SUM(I472:I477)</f>
        <v>52.800000000000004</v>
      </c>
      <c r="J478" s="19">
        <f>SUM(J472:J477)</f>
        <v>0</v>
      </c>
      <c r="K478" s="19">
        <f>SUM(K472:K477)</f>
        <v>0.85499999999999998</v>
      </c>
      <c r="L478" s="19"/>
      <c r="M478" s="20">
        <f>SUM(M472:M477)</f>
        <v>483.07500000000005</v>
      </c>
    </row>
    <row r="479" spans="1:22" ht="15.75" customHeight="1" thickBot="1">
      <c r="A479" s="2">
        <v>1</v>
      </c>
      <c r="B479" s="9">
        <f>+B470+1</f>
        <v>53</v>
      </c>
      <c r="C479" s="10" t="s">
        <v>143</v>
      </c>
      <c r="D479" s="10" t="s">
        <v>20</v>
      </c>
      <c r="E479" s="10"/>
      <c r="F479" s="11" t="s">
        <v>13</v>
      </c>
      <c r="G479" s="10" t="s">
        <v>14</v>
      </c>
      <c r="H479" s="12">
        <v>6.202</v>
      </c>
      <c r="I479" s="53">
        <f>ROUND(1924.15*1.035/31.1*0.756*1.12,2)</f>
        <v>54.22</v>
      </c>
      <c r="J479" s="54">
        <f>I479*H479</f>
        <v>336.27244000000002</v>
      </c>
      <c r="K479" s="55">
        <f>+H479*20+8+1</f>
        <v>133.04</v>
      </c>
      <c r="L479" s="56">
        <f>M487</f>
        <v>765.81</v>
      </c>
      <c r="M479" s="53">
        <f>I487</f>
        <v>56.1</v>
      </c>
      <c r="N479" s="57">
        <v>0</v>
      </c>
      <c r="O479" s="58">
        <f>SUM(J479:N479)</f>
        <v>1291.22244</v>
      </c>
      <c r="P479" s="10">
        <v>1</v>
      </c>
      <c r="Q479" s="22">
        <f>ROUND(O479/0.85,0)</f>
        <v>1519</v>
      </c>
      <c r="R479" s="13">
        <f>Q479*P479</f>
        <v>1519</v>
      </c>
    </row>
    <row r="480" spans="1:22" s="5" customFormat="1" ht="21" customHeight="1">
      <c r="A480" s="2">
        <v>1</v>
      </c>
      <c r="B480" s="15" t="s">
        <v>0</v>
      </c>
      <c r="C480" s="7" t="s">
        <v>1</v>
      </c>
      <c r="D480" s="7" t="s">
        <v>11</v>
      </c>
      <c r="E480" s="8" t="s">
        <v>2</v>
      </c>
      <c r="F480" s="7" t="s">
        <v>3</v>
      </c>
      <c r="G480" s="8" t="s">
        <v>4</v>
      </c>
      <c r="H480" s="7" t="s">
        <v>5</v>
      </c>
      <c r="I480" s="8" t="s">
        <v>6</v>
      </c>
      <c r="J480" s="8" t="s">
        <v>10</v>
      </c>
      <c r="K480" s="7" t="s">
        <v>7</v>
      </c>
      <c r="L480" s="8" t="s">
        <v>8</v>
      </c>
      <c r="M480" s="8" t="s">
        <v>9</v>
      </c>
      <c r="N480" s="16"/>
      <c r="O480" s="16"/>
      <c r="P480" s="16"/>
      <c r="Q480" s="16"/>
      <c r="R480" s="17"/>
      <c r="S480" s="17"/>
      <c r="T480" s="17"/>
      <c r="U480" s="17"/>
      <c r="V480" s="17"/>
    </row>
    <row r="481" spans="1:22" ht="15.75" customHeight="1">
      <c r="A481" s="2">
        <v>1</v>
      </c>
      <c r="C481" s="18" t="s">
        <v>15</v>
      </c>
      <c r="D481" s="18" t="s">
        <v>16</v>
      </c>
      <c r="E481" s="18">
        <v>1.7</v>
      </c>
      <c r="F481" s="18" t="s">
        <v>192</v>
      </c>
      <c r="G481" s="18">
        <v>0.55000000000000004</v>
      </c>
      <c r="H481" s="18">
        <v>2</v>
      </c>
      <c r="I481" s="18">
        <f t="shared" ref="I481:I486" si="78">+H481*G481</f>
        <v>1.1000000000000001</v>
      </c>
      <c r="J481" s="18">
        <v>0</v>
      </c>
      <c r="K481" s="18">
        <v>4.4999999999999998E-2</v>
      </c>
      <c r="L481" s="18">
        <v>565</v>
      </c>
      <c r="M481" s="59">
        <f t="shared" ref="M481:M486" si="79">+L481*K481</f>
        <v>25.425000000000001</v>
      </c>
    </row>
    <row r="482" spans="1:22" ht="15.75" customHeight="1">
      <c r="A482" s="2">
        <v>1</v>
      </c>
      <c r="C482" s="18" t="s">
        <v>15</v>
      </c>
      <c r="D482" s="18" t="s">
        <v>16</v>
      </c>
      <c r="E482" s="18">
        <v>2</v>
      </c>
      <c r="F482" s="18" t="s">
        <v>192</v>
      </c>
      <c r="G482" s="18">
        <v>0.55000000000000004</v>
      </c>
      <c r="H482" s="18">
        <v>2</v>
      </c>
      <c r="I482" s="18">
        <f t="shared" si="78"/>
        <v>1.1000000000000001</v>
      </c>
      <c r="J482" s="18">
        <v>0</v>
      </c>
      <c r="K482" s="18">
        <v>7.0000000000000007E-2</v>
      </c>
      <c r="L482" s="18">
        <v>675</v>
      </c>
      <c r="M482" s="59">
        <f t="shared" si="79"/>
        <v>47.250000000000007</v>
      </c>
    </row>
    <row r="483" spans="1:22" ht="15.75" customHeight="1">
      <c r="A483" s="2">
        <v>1</v>
      </c>
      <c r="C483" s="18" t="s">
        <v>15</v>
      </c>
      <c r="D483" s="18" t="s">
        <v>16</v>
      </c>
      <c r="E483" s="18">
        <v>2.7</v>
      </c>
      <c r="F483" s="18" t="s">
        <v>192</v>
      </c>
      <c r="G483" s="18">
        <v>0.55000000000000004</v>
      </c>
      <c r="H483" s="18">
        <v>2</v>
      </c>
      <c r="I483" s="18">
        <f t="shared" si="78"/>
        <v>1.1000000000000001</v>
      </c>
      <c r="J483" s="18">
        <v>0</v>
      </c>
      <c r="K483" s="18">
        <v>0.14000000000000001</v>
      </c>
      <c r="L483" s="18">
        <v>900</v>
      </c>
      <c r="M483" s="59">
        <f t="shared" si="79"/>
        <v>126.00000000000001</v>
      </c>
    </row>
    <row r="484" spans="1:22" ht="15.75" customHeight="1">
      <c r="A484" s="2">
        <v>1</v>
      </c>
      <c r="C484" s="18" t="s">
        <v>15</v>
      </c>
      <c r="D484" s="18" t="s">
        <v>16</v>
      </c>
      <c r="E484" s="18">
        <v>3</v>
      </c>
      <c r="F484" s="18" t="s">
        <v>192</v>
      </c>
      <c r="G484" s="18">
        <v>0.55000000000000004</v>
      </c>
      <c r="H484" s="18">
        <v>1</v>
      </c>
      <c r="I484" s="18">
        <f t="shared" si="78"/>
        <v>0.55000000000000004</v>
      </c>
      <c r="J484" s="18">
        <v>0</v>
      </c>
      <c r="K484" s="18">
        <v>0.11600000000000001</v>
      </c>
      <c r="L484" s="18">
        <v>900</v>
      </c>
      <c r="M484" s="59">
        <f t="shared" si="79"/>
        <v>104.4</v>
      </c>
    </row>
    <row r="485" spans="1:22" ht="15.75" customHeight="1">
      <c r="A485" s="2">
        <v>1</v>
      </c>
      <c r="C485" s="18" t="s">
        <v>15</v>
      </c>
      <c r="D485" s="18" t="s">
        <v>16</v>
      </c>
      <c r="E485" s="18">
        <v>1.2</v>
      </c>
      <c r="F485" s="18" t="s">
        <v>192</v>
      </c>
      <c r="G485" s="18">
        <v>0.55000000000000004</v>
      </c>
      <c r="H485" s="18">
        <v>80</v>
      </c>
      <c r="I485" s="18">
        <f t="shared" si="78"/>
        <v>44</v>
      </c>
      <c r="J485" s="18">
        <v>0</v>
      </c>
      <c r="K485" s="18">
        <v>0.57399999999999995</v>
      </c>
      <c r="L485" s="18">
        <v>565</v>
      </c>
      <c r="M485" s="59">
        <f t="shared" si="79"/>
        <v>324.31</v>
      </c>
    </row>
    <row r="486" spans="1:22" ht="15.75" customHeight="1">
      <c r="A486" s="2">
        <v>1</v>
      </c>
      <c r="C486" s="18" t="s">
        <v>15</v>
      </c>
      <c r="D486" s="18" t="s">
        <v>16</v>
      </c>
      <c r="E486" s="18">
        <v>1.6</v>
      </c>
      <c r="F486" s="18" t="s">
        <v>192</v>
      </c>
      <c r="G486" s="18">
        <v>0.55000000000000004</v>
      </c>
      <c r="H486" s="18">
        <v>15</v>
      </c>
      <c r="I486" s="18">
        <f t="shared" si="78"/>
        <v>8.25</v>
      </c>
      <c r="J486" s="18">
        <v>0</v>
      </c>
      <c r="K486" s="18">
        <v>0.245</v>
      </c>
      <c r="L486" s="18">
        <v>565</v>
      </c>
      <c r="M486" s="59">
        <f t="shared" si="79"/>
        <v>138.42500000000001</v>
      </c>
    </row>
    <row r="487" spans="1:22" ht="15.75" customHeight="1" thickBot="1">
      <c r="A487" s="2">
        <v>1</v>
      </c>
      <c r="C487" s="19" t="s">
        <v>17</v>
      </c>
      <c r="D487" s="19"/>
      <c r="E487" s="19"/>
      <c r="F487" s="19"/>
      <c r="G487" s="19"/>
      <c r="H487" s="19">
        <f>SUM(H481:H486)</f>
        <v>102</v>
      </c>
      <c r="I487" s="19">
        <f>SUM(I481:I486)</f>
        <v>56.1</v>
      </c>
      <c r="J487" s="19">
        <f>SUM(J481:J486)</f>
        <v>0</v>
      </c>
      <c r="K487" s="19">
        <f>SUM(K481:K486)</f>
        <v>1.19</v>
      </c>
      <c r="L487" s="19"/>
      <c r="M487" s="20">
        <f>SUM(M481:M486)</f>
        <v>765.81</v>
      </c>
    </row>
    <row r="488" spans="1:22" ht="15.75" customHeight="1" thickBot="1">
      <c r="A488" s="2">
        <v>1</v>
      </c>
      <c r="B488" s="9">
        <f>+B479+1</f>
        <v>54</v>
      </c>
      <c r="C488" s="10" t="s">
        <v>144</v>
      </c>
      <c r="D488" s="10" t="s">
        <v>20</v>
      </c>
      <c r="E488" s="10"/>
      <c r="F488" s="11" t="s">
        <v>13</v>
      </c>
      <c r="G488" s="10" t="s">
        <v>14</v>
      </c>
      <c r="H488" s="12">
        <v>9.9489999999999998</v>
      </c>
      <c r="I488" s="53">
        <f>ROUND(1924.15*1.035/31.1*0.756*1.12,2)</f>
        <v>54.22</v>
      </c>
      <c r="J488" s="54">
        <f>I488*H488</f>
        <v>539.43477999999993</v>
      </c>
      <c r="K488" s="55">
        <f>+H488*20+8+1</f>
        <v>207.98</v>
      </c>
      <c r="L488" s="56">
        <f>M496</f>
        <v>1461.395</v>
      </c>
      <c r="M488" s="53">
        <f>I496</f>
        <v>31.35</v>
      </c>
      <c r="N488" s="57">
        <v>0</v>
      </c>
      <c r="O488" s="58">
        <f>SUM(J488:N488)</f>
        <v>2240.15978</v>
      </c>
      <c r="P488" s="10">
        <v>1</v>
      </c>
      <c r="Q488" s="22">
        <f>ROUND(O488/0.85,0)</f>
        <v>2635</v>
      </c>
      <c r="R488" s="13">
        <f>Q488*P488</f>
        <v>2635</v>
      </c>
    </row>
    <row r="489" spans="1:22" s="5" customFormat="1" ht="21" customHeight="1">
      <c r="A489" s="2">
        <v>1</v>
      </c>
      <c r="B489" s="15" t="s">
        <v>0</v>
      </c>
      <c r="C489" s="7" t="s">
        <v>1</v>
      </c>
      <c r="D489" s="7" t="s">
        <v>11</v>
      </c>
      <c r="E489" s="8" t="s">
        <v>2</v>
      </c>
      <c r="F489" s="7" t="s">
        <v>3</v>
      </c>
      <c r="G489" s="8" t="s">
        <v>4</v>
      </c>
      <c r="H489" s="7" t="s">
        <v>5</v>
      </c>
      <c r="I489" s="8" t="s">
        <v>6</v>
      </c>
      <c r="J489" s="8" t="s">
        <v>10</v>
      </c>
      <c r="K489" s="7" t="s">
        <v>7</v>
      </c>
      <c r="L489" s="8" t="s">
        <v>8</v>
      </c>
      <c r="M489" s="8" t="s">
        <v>9</v>
      </c>
      <c r="N489" s="16"/>
      <c r="O489" s="16"/>
      <c r="P489" s="16"/>
      <c r="Q489" s="16"/>
      <c r="R489" s="17"/>
      <c r="S489" s="17"/>
      <c r="T489" s="17"/>
      <c r="U489" s="17"/>
      <c r="V489" s="17"/>
    </row>
    <row r="490" spans="1:22" ht="15.75" customHeight="1">
      <c r="A490" s="2">
        <v>1</v>
      </c>
      <c r="C490" s="18" t="s">
        <v>15</v>
      </c>
      <c r="D490" s="18" t="s">
        <v>16</v>
      </c>
      <c r="E490" s="18">
        <v>1.25</v>
      </c>
      <c r="F490" s="18" t="s">
        <v>192</v>
      </c>
      <c r="G490" s="18">
        <v>0.55000000000000004</v>
      </c>
      <c r="H490" s="18">
        <v>28</v>
      </c>
      <c r="I490" s="18">
        <f t="shared" ref="I490:I491" si="80">+H490*G490</f>
        <v>15.400000000000002</v>
      </c>
      <c r="J490" s="18">
        <v>0</v>
      </c>
      <c r="K490" s="18">
        <v>0.23300000000000001</v>
      </c>
      <c r="L490" s="18">
        <v>565</v>
      </c>
      <c r="M490" s="59">
        <f t="shared" ref="M490:M491" si="81">+L490*K490</f>
        <v>131.64500000000001</v>
      </c>
    </row>
    <row r="491" spans="1:22" ht="15.75" customHeight="1">
      <c r="A491" s="2">
        <v>1</v>
      </c>
      <c r="C491" s="18" t="s">
        <v>15</v>
      </c>
      <c r="D491" s="18" t="s">
        <v>16</v>
      </c>
      <c r="E491" s="18">
        <v>2.6</v>
      </c>
      <c r="F491" s="18" t="s">
        <v>192</v>
      </c>
      <c r="G491" s="18">
        <v>0.55000000000000004</v>
      </c>
      <c r="H491" s="18">
        <v>29</v>
      </c>
      <c r="I491" s="18">
        <f t="shared" si="80"/>
        <v>15.950000000000001</v>
      </c>
      <c r="J491" s="18">
        <v>0</v>
      </c>
      <c r="K491" s="18">
        <v>1.97</v>
      </c>
      <c r="L491" s="18">
        <v>675</v>
      </c>
      <c r="M491" s="59">
        <f t="shared" si="81"/>
        <v>1329.75</v>
      </c>
    </row>
    <row r="492" spans="1:22" ht="15.75" customHeight="1">
      <c r="A492" s="2">
        <v>1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</row>
    <row r="493" spans="1:22" ht="15.75" customHeight="1">
      <c r="A493" s="2">
        <v>1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</row>
    <row r="494" spans="1:22" ht="15.75" customHeight="1">
      <c r="A494" s="2">
        <v>1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</row>
    <row r="495" spans="1:22" ht="15.75" customHeight="1">
      <c r="A495" s="2">
        <v>1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</row>
    <row r="496" spans="1:22" ht="15.75" customHeight="1" thickBot="1">
      <c r="A496" s="2">
        <v>1</v>
      </c>
      <c r="C496" s="19" t="s">
        <v>17</v>
      </c>
      <c r="D496" s="19"/>
      <c r="E496" s="19"/>
      <c r="F496" s="19"/>
      <c r="G496" s="19"/>
      <c r="H496" s="19">
        <f>SUM(H490:H495)</f>
        <v>57</v>
      </c>
      <c r="I496" s="19">
        <f>SUM(I490:I495)</f>
        <v>31.35</v>
      </c>
      <c r="J496" s="19">
        <f>SUM(J490:J495)</f>
        <v>0</v>
      </c>
      <c r="K496" s="19">
        <f>SUM(K490:K495)</f>
        <v>2.2029999999999998</v>
      </c>
      <c r="L496" s="19"/>
      <c r="M496" s="20">
        <f>SUM(M490:M495)</f>
        <v>1461.395</v>
      </c>
    </row>
    <row r="497" spans="1:22" ht="15.75" customHeight="1" thickBot="1">
      <c r="A497" s="2">
        <v>1</v>
      </c>
      <c r="B497" s="9">
        <f>+B488+1</f>
        <v>55</v>
      </c>
      <c r="C497" s="10" t="s">
        <v>145</v>
      </c>
      <c r="D497" s="10" t="s">
        <v>20</v>
      </c>
      <c r="E497" s="10"/>
      <c r="F497" s="11" t="s">
        <v>13</v>
      </c>
      <c r="G497" s="10" t="s">
        <v>14</v>
      </c>
      <c r="H497" s="12">
        <v>7.0640000000000001</v>
      </c>
      <c r="I497" s="53">
        <f>ROUND(1924.15*1.035/31.1*0.756*1.12,2)</f>
        <v>54.22</v>
      </c>
      <c r="J497" s="54">
        <f>I497*H497</f>
        <v>383.01008000000002</v>
      </c>
      <c r="K497" s="55">
        <f>+H497*20+8+1</f>
        <v>150.28</v>
      </c>
      <c r="L497" s="56">
        <f>M505</f>
        <v>836.3900000000001</v>
      </c>
      <c r="M497" s="53">
        <f>I505</f>
        <v>58.300000000000011</v>
      </c>
      <c r="N497" s="57">
        <v>0</v>
      </c>
      <c r="O497" s="58">
        <f>SUM(J497:N497)</f>
        <v>1427.98008</v>
      </c>
      <c r="P497" s="10">
        <v>1</v>
      </c>
      <c r="Q497" s="22">
        <f>ROUND(O497/0.85,0)</f>
        <v>1680</v>
      </c>
      <c r="R497" s="13">
        <f>Q497*P497</f>
        <v>1680</v>
      </c>
    </row>
    <row r="498" spans="1:22" s="5" customFormat="1" ht="21" customHeight="1">
      <c r="A498" s="2">
        <v>1</v>
      </c>
      <c r="B498" s="15" t="s">
        <v>0</v>
      </c>
      <c r="C498" s="7" t="s">
        <v>1</v>
      </c>
      <c r="D498" s="7" t="s">
        <v>11</v>
      </c>
      <c r="E498" s="8" t="s">
        <v>2</v>
      </c>
      <c r="F498" s="7" t="s">
        <v>3</v>
      </c>
      <c r="G498" s="8" t="s">
        <v>4</v>
      </c>
      <c r="H498" s="7" t="s">
        <v>5</v>
      </c>
      <c r="I498" s="8" t="s">
        <v>6</v>
      </c>
      <c r="J498" s="8" t="s">
        <v>10</v>
      </c>
      <c r="K498" s="7" t="s">
        <v>7</v>
      </c>
      <c r="L498" s="8" t="s">
        <v>8</v>
      </c>
      <c r="M498" s="8" t="s">
        <v>9</v>
      </c>
      <c r="N498" s="16"/>
      <c r="O498" s="16"/>
      <c r="P498" s="16"/>
      <c r="Q498" s="16"/>
      <c r="R498" s="17"/>
      <c r="S498" s="17"/>
      <c r="T498" s="17"/>
      <c r="U498" s="17"/>
      <c r="V498" s="17"/>
    </row>
    <row r="499" spans="1:22" ht="15.75" customHeight="1">
      <c r="A499" s="2">
        <v>1</v>
      </c>
      <c r="C499" s="18" t="s">
        <v>15</v>
      </c>
      <c r="D499" s="18" t="s">
        <v>16</v>
      </c>
      <c r="E499" s="18">
        <v>0.9</v>
      </c>
      <c r="F499" s="18" t="s">
        <v>194</v>
      </c>
      <c r="G499" s="18">
        <v>0.55000000000000004</v>
      </c>
      <c r="H499" s="18">
        <v>78</v>
      </c>
      <c r="I499" s="18">
        <f t="shared" ref="I499:I501" si="82">+H499*G499</f>
        <v>42.900000000000006</v>
      </c>
      <c r="J499" s="18">
        <v>0</v>
      </c>
      <c r="K499" s="18">
        <v>0.251</v>
      </c>
      <c r="L499" s="18">
        <v>565</v>
      </c>
      <c r="M499" s="59">
        <f t="shared" ref="M499:M501" si="83">+L499*K499</f>
        <v>141.815</v>
      </c>
    </row>
    <row r="500" spans="1:22" ht="15.75" customHeight="1">
      <c r="A500" s="2">
        <v>1</v>
      </c>
      <c r="C500" s="18" t="s">
        <v>15</v>
      </c>
      <c r="D500" s="18" t="s">
        <v>16</v>
      </c>
      <c r="E500" s="18">
        <v>2.1</v>
      </c>
      <c r="F500" s="18" t="s">
        <v>193</v>
      </c>
      <c r="G500" s="18">
        <v>0.55000000000000004</v>
      </c>
      <c r="H500" s="18">
        <v>24</v>
      </c>
      <c r="I500" s="18">
        <f t="shared" si="82"/>
        <v>13.200000000000001</v>
      </c>
      <c r="J500" s="18">
        <v>0</v>
      </c>
      <c r="K500" s="18">
        <v>0.86499999999999999</v>
      </c>
      <c r="L500" s="18">
        <v>675</v>
      </c>
      <c r="M500" s="59">
        <f t="shared" si="83"/>
        <v>583.875</v>
      </c>
    </row>
    <row r="501" spans="1:22" ht="15.75" customHeight="1">
      <c r="A501" s="2">
        <v>1</v>
      </c>
      <c r="C501" s="18" t="s">
        <v>15</v>
      </c>
      <c r="D501" s="18" t="s">
        <v>16</v>
      </c>
      <c r="E501" s="18">
        <v>2.2000000000000002</v>
      </c>
      <c r="F501" s="18" t="s">
        <v>193</v>
      </c>
      <c r="G501" s="18">
        <v>0.55000000000000004</v>
      </c>
      <c r="H501" s="18">
        <v>4</v>
      </c>
      <c r="I501" s="18">
        <f t="shared" si="82"/>
        <v>2.2000000000000002</v>
      </c>
      <c r="J501" s="18">
        <v>0</v>
      </c>
      <c r="K501" s="18">
        <v>0.16400000000000001</v>
      </c>
      <c r="L501" s="18">
        <v>675</v>
      </c>
      <c r="M501" s="59">
        <f t="shared" si="83"/>
        <v>110.7</v>
      </c>
    </row>
    <row r="502" spans="1:22" ht="15.75" customHeight="1">
      <c r="A502" s="2">
        <v>1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</row>
    <row r="503" spans="1:22" ht="15.75" customHeight="1">
      <c r="A503" s="2">
        <v>1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</row>
    <row r="504" spans="1:22" ht="15.75" customHeight="1">
      <c r="A504" s="2">
        <v>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</row>
    <row r="505" spans="1:22" ht="15.75" customHeight="1" thickBot="1">
      <c r="A505" s="2">
        <v>1</v>
      </c>
      <c r="C505" s="19" t="s">
        <v>17</v>
      </c>
      <c r="D505" s="19"/>
      <c r="E505" s="19"/>
      <c r="F505" s="19"/>
      <c r="G505" s="19"/>
      <c r="H505" s="19">
        <f>SUM(H499:H504)</f>
        <v>106</v>
      </c>
      <c r="I505" s="19">
        <f>SUM(I499:I504)</f>
        <v>58.300000000000011</v>
      </c>
      <c r="J505" s="19">
        <f>SUM(J499:J504)</f>
        <v>0</v>
      </c>
      <c r="K505" s="19">
        <f>SUM(K499:K504)</f>
        <v>1.28</v>
      </c>
      <c r="L505" s="19"/>
      <c r="M505" s="20">
        <f>SUM(M499:M504)</f>
        <v>836.3900000000001</v>
      </c>
    </row>
    <row r="506" spans="1:22" ht="15.75" customHeight="1" thickBot="1">
      <c r="A506" s="2">
        <v>1</v>
      </c>
      <c r="B506" s="9">
        <f>+B497+1</f>
        <v>56</v>
      </c>
      <c r="C506" s="10" t="s">
        <v>146</v>
      </c>
      <c r="D506" s="10" t="s">
        <v>20</v>
      </c>
      <c r="E506" s="10"/>
      <c r="F506" s="11" t="s">
        <v>13</v>
      </c>
      <c r="G506" s="10" t="s">
        <v>14</v>
      </c>
      <c r="H506" s="12">
        <v>6.9249999999999998</v>
      </c>
      <c r="I506" s="53">
        <f>ROUND(1924.15*1.035/31.1*0.756*1.12,2)</f>
        <v>54.22</v>
      </c>
      <c r="J506" s="54">
        <f>I506*H506</f>
        <v>375.4735</v>
      </c>
      <c r="K506" s="55">
        <f>+H506*20+8+1</f>
        <v>147.5</v>
      </c>
      <c r="L506" s="56">
        <f>M514</f>
        <v>1305.8599999999999</v>
      </c>
      <c r="M506" s="53">
        <f>I514</f>
        <v>52.25</v>
      </c>
      <c r="N506" s="57">
        <v>0</v>
      </c>
      <c r="O506" s="58">
        <f>SUM(J506:N506)</f>
        <v>1881.0835</v>
      </c>
      <c r="P506" s="10">
        <v>1</v>
      </c>
      <c r="Q506" s="22">
        <f>ROUND(O506/0.85,0)</f>
        <v>2213</v>
      </c>
      <c r="R506" s="13">
        <f>Q506*P506</f>
        <v>2213</v>
      </c>
    </row>
    <row r="507" spans="1:22" s="5" customFormat="1" ht="21" customHeight="1">
      <c r="A507" s="2">
        <v>1</v>
      </c>
      <c r="B507" s="15" t="s">
        <v>0</v>
      </c>
      <c r="C507" s="7" t="s">
        <v>1</v>
      </c>
      <c r="D507" s="7" t="s">
        <v>11</v>
      </c>
      <c r="E507" s="8" t="s">
        <v>2</v>
      </c>
      <c r="F507" s="7" t="s">
        <v>3</v>
      </c>
      <c r="G507" s="8" t="s">
        <v>4</v>
      </c>
      <c r="H507" s="7" t="s">
        <v>5</v>
      </c>
      <c r="I507" s="8" t="s">
        <v>6</v>
      </c>
      <c r="J507" s="8" t="s">
        <v>10</v>
      </c>
      <c r="K507" s="7" t="s">
        <v>7</v>
      </c>
      <c r="L507" s="8" t="s">
        <v>8</v>
      </c>
      <c r="M507" s="8" t="s">
        <v>9</v>
      </c>
      <c r="N507" s="16"/>
      <c r="O507" s="16"/>
      <c r="P507" s="16"/>
      <c r="Q507" s="16"/>
      <c r="R507" s="17"/>
      <c r="S507" s="17"/>
      <c r="T507" s="17"/>
      <c r="U507" s="17"/>
      <c r="V507" s="17"/>
    </row>
    <row r="508" spans="1:22" ht="15.75" customHeight="1">
      <c r="A508" s="2">
        <v>1</v>
      </c>
      <c r="C508" s="18" t="s">
        <v>15</v>
      </c>
      <c r="D508" s="18" t="s">
        <v>16</v>
      </c>
      <c r="E508" s="18">
        <v>0.95</v>
      </c>
      <c r="F508" s="18" t="s">
        <v>194</v>
      </c>
      <c r="G508" s="18">
        <v>0.55000000000000004</v>
      </c>
      <c r="H508" s="18">
        <v>69</v>
      </c>
      <c r="I508" s="18">
        <f t="shared" ref="I508:I509" si="84">+H508*G508</f>
        <v>37.950000000000003</v>
      </c>
      <c r="J508" s="18">
        <v>0</v>
      </c>
      <c r="K508" s="18">
        <v>0.254</v>
      </c>
      <c r="L508" s="18">
        <v>565</v>
      </c>
      <c r="M508" s="59">
        <f t="shared" ref="M508:M509" si="85">+L508*K508</f>
        <v>143.51</v>
      </c>
    </row>
    <row r="509" spans="1:22" ht="15.75" customHeight="1">
      <c r="A509" s="2">
        <v>1</v>
      </c>
      <c r="C509" s="18" t="s">
        <v>15</v>
      </c>
      <c r="D509" s="18" t="s">
        <v>16</v>
      </c>
      <c r="E509" s="18">
        <v>2.6</v>
      </c>
      <c r="F509" s="18" t="s">
        <v>192</v>
      </c>
      <c r="G509" s="18">
        <v>0.55000000000000004</v>
      </c>
      <c r="H509" s="18">
        <v>26</v>
      </c>
      <c r="I509" s="18">
        <f t="shared" si="84"/>
        <v>14.3</v>
      </c>
      <c r="J509" s="18">
        <v>0</v>
      </c>
      <c r="K509" s="18">
        <v>1.722</v>
      </c>
      <c r="L509" s="18">
        <v>675</v>
      </c>
      <c r="M509" s="59">
        <f t="shared" si="85"/>
        <v>1162.3499999999999</v>
      </c>
    </row>
    <row r="510" spans="1:22" ht="15.75" customHeight="1">
      <c r="A510" s="2">
        <v>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</row>
    <row r="511" spans="1:22" ht="15.75" customHeight="1">
      <c r="A511" s="2">
        <v>1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</row>
    <row r="512" spans="1:22" ht="15.75" customHeight="1">
      <c r="A512" s="2">
        <v>1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</row>
    <row r="513" spans="1:22" ht="15.75" customHeight="1">
      <c r="A513" s="2">
        <v>1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</row>
    <row r="514" spans="1:22" ht="15.75" customHeight="1" thickBot="1">
      <c r="A514" s="2">
        <v>1</v>
      </c>
      <c r="C514" s="19" t="s">
        <v>17</v>
      </c>
      <c r="D514" s="19"/>
      <c r="E514" s="19"/>
      <c r="F514" s="19"/>
      <c r="G514" s="19"/>
      <c r="H514" s="19">
        <f>SUM(H508:H513)</f>
        <v>95</v>
      </c>
      <c r="I514" s="19">
        <f>SUM(I508:I513)</f>
        <v>52.25</v>
      </c>
      <c r="J514" s="19">
        <f>SUM(J508:J513)</f>
        <v>0</v>
      </c>
      <c r="K514" s="19">
        <f>SUM(K508:K513)</f>
        <v>1.976</v>
      </c>
      <c r="L514" s="19"/>
      <c r="M514" s="20">
        <f>SUM(M508:M513)</f>
        <v>1305.8599999999999</v>
      </c>
    </row>
    <row r="515" spans="1:22" ht="15.75" customHeight="1" thickBot="1">
      <c r="A515" s="2">
        <v>1</v>
      </c>
      <c r="B515" s="9">
        <f>+B506+1</f>
        <v>57</v>
      </c>
      <c r="C515" s="10" t="s">
        <v>147</v>
      </c>
      <c r="D515" s="10" t="s">
        <v>20</v>
      </c>
      <c r="E515" s="10"/>
      <c r="F515" s="11" t="s">
        <v>13</v>
      </c>
      <c r="G515" s="10" t="s">
        <v>14</v>
      </c>
      <c r="H515" s="12">
        <v>5.9690000000000003</v>
      </c>
      <c r="I515" s="53">
        <f>ROUND(1924.15*1.035/31.1*0.756*1.12,2)</f>
        <v>54.22</v>
      </c>
      <c r="J515" s="54">
        <f>I515*H515</f>
        <v>323.63918000000001</v>
      </c>
      <c r="K515" s="55">
        <f>+H515*20+8+1</f>
        <v>128.38</v>
      </c>
      <c r="L515" s="56">
        <f>M523</f>
        <v>786.51499999999999</v>
      </c>
      <c r="M515" s="53">
        <f>I523</f>
        <v>56.650000000000006</v>
      </c>
      <c r="N515" s="57">
        <v>0</v>
      </c>
      <c r="O515" s="58">
        <f>SUM(J515:N515)</f>
        <v>1295.1841800000002</v>
      </c>
      <c r="P515" s="10">
        <v>1</v>
      </c>
      <c r="Q515" s="22">
        <f>ROUND(O515/0.85,0)</f>
        <v>1524</v>
      </c>
      <c r="R515" s="13">
        <f>Q515*P515</f>
        <v>1524</v>
      </c>
    </row>
    <row r="516" spans="1:22" s="5" customFormat="1" ht="21" customHeight="1">
      <c r="A516" s="2">
        <v>1</v>
      </c>
      <c r="B516" s="15" t="s">
        <v>0</v>
      </c>
      <c r="C516" s="7" t="s">
        <v>1</v>
      </c>
      <c r="D516" s="7" t="s">
        <v>11</v>
      </c>
      <c r="E516" s="8" t="s">
        <v>2</v>
      </c>
      <c r="F516" s="7" t="s">
        <v>3</v>
      </c>
      <c r="G516" s="8" t="s">
        <v>4</v>
      </c>
      <c r="H516" s="7" t="s">
        <v>5</v>
      </c>
      <c r="I516" s="8" t="s">
        <v>6</v>
      </c>
      <c r="J516" s="8" t="s">
        <v>10</v>
      </c>
      <c r="K516" s="7" t="s">
        <v>7</v>
      </c>
      <c r="L516" s="8" t="s">
        <v>8</v>
      </c>
      <c r="M516" s="8" t="s">
        <v>9</v>
      </c>
      <c r="N516" s="16"/>
      <c r="O516" s="16"/>
      <c r="P516" s="16"/>
      <c r="Q516" s="16"/>
      <c r="R516" s="17"/>
      <c r="S516" s="17"/>
      <c r="T516" s="17"/>
      <c r="U516" s="17"/>
      <c r="V516" s="17"/>
    </row>
    <row r="517" spans="1:22" ht="15.75" customHeight="1">
      <c r="A517" s="2">
        <v>1</v>
      </c>
      <c r="C517" s="18" t="s">
        <v>15</v>
      </c>
      <c r="D517" s="18" t="s">
        <v>16</v>
      </c>
      <c r="E517" s="18">
        <v>1.1499999999999999</v>
      </c>
      <c r="F517" s="18" t="s">
        <v>194</v>
      </c>
      <c r="G517" s="18">
        <v>0.55000000000000004</v>
      </c>
      <c r="H517" s="18">
        <v>86</v>
      </c>
      <c r="I517" s="18">
        <f t="shared" ref="I517:I518" si="86">+H517*G517</f>
        <v>47.300000000000004</v>
      </c>
      <c r="J517" s="18">
        <v>0</v>
      </c>
      <c r="K517" s="18">
        <v>0.55100000000000005</v>
      </c>
      <c r="L517" s="18">
        <v>565</v>
      </c>
      <c r="M517" s="59">
        <f t="shared" ref="M517:M518" si="87">+L517*K517</f>
        <v>311.315</v>
      </c>
    </row>
    <row r="518" spans="1:22" ht="15.75" customHeight="1">
      <c r="A518" s="2">
        <v>1</v>
      </c>
      <c r="C518" s="18" t="s">
        <v>15</v>
      </c>
      <c r="D518" s="18" t="s">
        <v>16</v>
      </c>
      <c r="E518" s="18">
        <v>2.2000000000000002</v>
      </c>
      <c r="F518" s="18" t="s">
        <v>192</v>
      </c>
      <c r="G518" s="18">
        <v>0.55000000000000004</v>
      </c>
      <c r="H518" s="18">
        <v>17</v>
      </c>
      <c r="I518" s="18">
        <f t="shared" si="86"/>
        <v>9.3500000000000014</v>
      </c>
      <c r="J518" s="18">
        <v>0</v>
      </c>
      <c r="K518" s="18">
        <v>0.70399999999999996</v>
      </c>
      <c r="L518" s="18">
        <v>675</v>
      </c>
      <c r="M518" s="59">
        <f t="shared" si="87"/>
        <v>475.2</v>
      </c>
    </row>
    <row r="519" spans="1:22" ht="15.75" customHeight="1">
      <c r="A519" s="2">
        <v>1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</row>
    <row r="520" spans="1:22" ht="15.75" customHeight="1">
      <c r="A520" s="2">
        <v>1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</row>
    <row r="521" spans="1:22" ht="15.75" customHeight="1">
      <c r="A521" s="2">
        <v>1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</row>
    <row r="522" spans="1:22" ht="15.75" customHeight="1">
      <c r="A522" s="2">
        <v>1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</row>
    <row r="523" spans="1:22" ht="15.75" customHeight="1" thickBot="1">
      <c r="A523" s="2">
        <v>1</v>
      </c>
      <c r="C523" s="19" t="s">
        <v>17</v>
      </c>
      <c r="D523" s="19"/>
      <c r="E523" s="19"/>
      <c r="F523" s="19"/>
      <c r="G523" s="19"/>
      <c r="H523" s="19">
        <f>SUM(H517:H522)</f>
        <v>103</v>
      </c>
      <c r="I523" s="19">
        <f>SUM(I517:I522)</f>
        <v>56.650000000000006</v>
      </c>
      <c r="J523" s="19">
        <f>SUM(J517:J522)</f>
        <v>0</v>
      </c>
      <c r="K523" s="19">
        <f>SUM(K517:K522)</f>
        <v>1.2549999999999999</v>
      </c>
      <c r="L523" s="19"/>
      <c r="M523" s="20">
        <f>SUM(M517:M522)</f>
        <v>786.51499999999999</v>
      </c>
    </row>
    <row r="524" spans="1:22" ht="15.75" customHeight="1" thickBot="1">
      <c r="A524" s="2">
        <v>1</v>
      </c>
      <c r="B524" s="9">
        <f>+B515+1</f>
        <v>58</v>
      </c>
      <c r="C524" s="10" t="s">
        <v>46</v>
      </c>
      <c r="D524" s="10" t="s">
        <v>20</v>
      </c>
      <c r="E524" s="10"/>
      <c r="F524" s="11" t="s">
        <v>21</v>
      </c>
      <c r="G524" s="10" t="s">
        <v>14</v>
      </c>
      <c r="H524" s="12">
        <v>10.7</v>
      </c>
      <c r="I524" s="53">
        <f>ROUND(1924.15*1.035/31.1*0.756*1.12,2)</f>
        <v>54.22</v>
      </c>
      <c r="J524" s="54">
        <f>I524*H524</f>
        <v>580.154</v>
      </c>
      <c r="K524" s="55">
        <f>+H524*20+8+1</f>
        <v>223</v>
      </c>
      <c r="L524" s="56">
        <f>M532</f>
        <v>1164.375</v>
      </c>
      <c r="M524" s="53">
        <f>I532</f>
        <v>15.400000000000002</v>
      </c>
      <c r="N524" s="57">
        <v>0</v>
      </c>
      <c r="O524" s="58">
        <f>SUM(J524:N524)</f>
        <v>1982.9290000000001</v>
      </c>
      <c r="P524" s="10">
        <v>1</v>
      </c>
      <c r="Q524" s="22">
        <f>ROUND(O524/0.85,0)</f>
        <v>2333</v>
      </c>
      <c r="R524" s="13">
        <f>Q524*P524</f>
        <v>2333</v>
      </c>
    </row>
    <row r="525" spans="1:22" s="5" customFormat="1" ht="21" customHeight="1">
      <c r="A525" s="2">
        <v>1</v>
      </c>
      <c r="B525" s="15" t="s">
        <v>0</v>
      </c>
      <c r="C525" s="7" t="s">
        <v>1</v>
      </c>
      <c r="D525" s="7" t="s">
        <v>11</v>
      </c>
      <c r="E525" s="8" t="s">
        <v>2</v>
      </c>
      <c r="F525" s="7" t="s">
        <v>3</v>
      </c>
      <c r="G525" s="8" t="s">
        <v>4</v>
      </c>
      <c r="H525" s="7" t="s">
        <v>5</v>
      </c>
      <c r="I525" s="8" t="s">
        <v>6</v>
      </c>
      <c r="J525" s="8" t="s">
        <v>10</v>
      </c>
      <c r="K525" s="7" t="s">
        <v>7</v>
      </c>
      <c r="L525" s="8" t="s">
        <v>8</v>
      </c>
      <c r="M525" s="8" t="s">
        <v>9</v>
      </c>
      <c r="N525" s="16"/>
      <c r="O525" s="16"/>
      <c r="P525" s="16"/>
      <c r="Q525" s="16"/>
      <c r="R525" s="17"/>
      <c r="S525" s="17"/>
      <c r="T525" s="17"/>
      <c r="U525" s="17"/>
      <c r="V525" s="17"/>
    </row>
    <row r="526" spans="1:22" ht="15.75" customHeight="1">
      <c r="A526" s="2">
        <v>1</v>
      </c>
      <c r="C526" s="18" t="s">
        <v>15</v>
      </c>
      <c r="D526" s="18" t="s">
        <v>16</v>
      </c>
      <c r="E526" s="18">
        <v>2.5</v>
      </c>
      <c r="F526" s="18" t="s">
        <v>192</v>
      </c>
      <c r="G526" s="18">
        <v>0.55000000000000004</v>
      </c>
      <c r="H526" s="18">
        <v>28</v>
      </c>
      <c r="I526" s="18">
        <f>+H526*G526</f>
        <v>15.400000000000002</v>
      </c>
      <c r="J526" s="18">
        <v>7.4999999999999997E-3</v>
      </c>
      <c r="K526" s="18">
        <v>1.7250000000000001</v>
      </c>
      <c r="L526" s="18">
        <v>675</v>
      </c>
      <c r="M526" s="59">
        <f>+L526*K526</f>
        <v>1164.375</v>
      </c>
    </row>
    <row r="527" spans="1:22" ht="15.75" customHeight="1">
      <c r="A527" s="2">
        <v>1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</row>
    <row r="528" spans="1:22" ht="15.75" customHeight="1">
      <c r="A528" s="2">
        <v>1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</row>
    <row r="529" spans="1:22" ht="15.75" customHeight="1">
      <c r="A529" s="2">
        <v>1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</row>
    <row r="530" spans="1:22" ht="15.75" customHeight="1">
      <c r="A530" s="2">
        <v>1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</row>
    <row r="531" spans="1:22" ht="15.75" customHeight="1">
      <c r="A531" s="2">
        <v>1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</row>
    <row r="532" spans="1:22" ht="15.75" customHeight="1" thickBot="1">
      <c r="A532" s="2">
        <v>1</v>
      </c>
      <c r="C532" s="19" t="s">
        <v>17</v>
      </c>
      <c r="D532" s="19"/>
      <c r="E532" s="19"/>
      <c r="F532" s="19"/>
      <c r="G532" s="19"/>
      <c r="H532" s="19">
        <f>SUM(H526:H531)</f>
        <v>28</v>
      </c>
      <c r="I532" s="19">
        <f>SUM(I526:I531)</f>
        <v>15.400000000000002</v>
      </c>
      <c r="J532" s="19">
        <f>SUM(J526:J531)</f>
        <v>7.4999999999999997E-3</v>
      </c>
      <c r="K532" s="19">
        <f>SUM(K526:K531)</f>
        <v>1.7250000000000001</v>
      </c>
      <c r="L532" s="19"/>
      <c r="M532" s="20">
        <f>SUM(M526:M531)</f>
        <v>1164.375</v>
      </c>
    </row>
    <row r="533" spans="1:22" ht="15.75" customHeight="1" thickBot="1">
      <c r="A533" s="2">
        <v>1</v>
      </c>
      <c r="B533" s="9">
        <f>+B524+1</f>
        <v>59</v>
      </c>
      <c r="C533" s="10" t="s">
        <v>47</v>
      </c>
      <c r="D533" s="10" t="s">
        <v>20</v>
      </c>
      <c r="E533" s="10"/>
      <c r="F533" s="11" t="s">
        <v>21</v>
      </c>
      <c r="G533" s="10" t="s">
        <v>14</v>
      </c>
      <c r="H533" s="12">
        <v>14.18</v>
      </c>
      <c r="I533" s="53">
        <f>ROUND(1924.15*1.035/31.1*0.756*1.12,2)</f>
        <v>54.22</v>
      </c>
      <c r="J533" s="54">
        <f>I533*H533</f>
        <v>768.83960000000002</v>
      </c>
      <c r="K533" s="55">
        <f>+H533*20+8+1</f>
        <v>292.60000000000002</v>
      </c>
      <c r="L533" s="56">
        <f>M541</f>
        <v>1579.5</v>
      </c>
      <c r="M533" s="53">
        <f>I541</f>
        <v>20.900000000000002</v>
      </c>
      <c r="N533" s="57">
        <v>0</v>
      </c>
      <c r="O533" s="58">
        <f>SUM(J533:N533)</f>
        <v>2661.8396000000002</v>
      </c>
      <c r="P533" s="10">
        <v>1</v>
      </c>
      <c r="Q533" s="22">
        <f>ROUND(O533/0.85,0)</f>
        <v>3132</v>
      </c>
      <c r="R533" s="13">
        <f>Q533*P533</f>
        <v>3132</v>
      </c>
    </row>
    <row r="534" spans="1:22" s="5" customFormat="1" ht="21" customHeight="1">
      <c r="A534" s="2">
        <v>1</v>
      </c>
      <c r="B534" s="15" t="s">
        <v>0</v>
      </c>
      <c r="C534" s="7" t="s">
        <v>1</v>
      </c>
      <c r="D534" s="7" t="s">
        <v>11</v>
      </c>
      <c r="E534" s="8" t="s">
        <v>2</v>
      </c>
      <c r="F534" s="7" t="s">
        <v>3</v>
      </c>
      <c r="G534" s="8" t="s">
        <v>4</v>
      </c>
      <c r="H534" s="7" t="s">
        <v>5</v>
      </c>
      <c r="I534" s="8" t="s">
        <v>6</v>
      </c>
      <c r="J534" s="8" t="s">
        <v>10</v>
      </c>
      <c r="K534" s="7" t="s">
        <v>7</v>
      </c>
      <c r="L534" s="8" t="s">
        <v>8</v>
      </c>
      <c r="M534" s="8" t="s">
        <v>9</v>
      </c>
      <c r="N534" s="16"/>
      <c r="O534" s="16"/>
      <c r="P534" s="16"/>
      <c r="Q534" s="16"/>
      <c r="R534" s="17"/>
      <c r="S534" s="17"/>
      <c r="T534" s="17"/>
      <c r="U534" s="17"/>
      <c r="V534" s="17"/>
    </row>
    <row r="535" spans="1:22" ht="15.75" customHeight="1">
      <c r="A535" s="2">
        <v>1</v>
      </c>
      <c r="C535" s="18" t="s">
        <v>15</v>
      </c>
      <c r="D535" s="18" t="s">
        <v>16</v>
      </c>
      <c r="E535" s="18">
        <v>2.5</v>
      </c>
      <c r="F535" s="18" t="s">
        <v>192</v>
      </c>
      <c r="G535" s="18">
        <v>0.55000000000000004</v>
      </c>
      <c r="H535" s="18">
        <v>38</v>
      </c>
      <c r="I535" s="18">
        <f>+H535*G535</f>
        <v>20.900000000000002</v>
      </c>
      <c r="J535" s="18">
        <v>7.4999999999999997E-3</v>
      </c>
      <c r="K535" s="18">
        <v>2.34</v>
      </c>
      <c r="L535" s="18">
        <v>675</v>
      </c>
      <c r="M535" s="59">
        <f>+L535*K535</f>
        <v>1579.5</v>
      </c>
    </row>
    <row r="536" spans="1:22" ht="15.75" customHeight="1">
      <c r="A536" s="2">
        <v>1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</row>
    <row r="537" spans="1:22" ht="15.75" customHeight="1">
      <c r="A537" s="2">
        <v>1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</row>
    <row r="538" spans="1:22" ht="15.75" customHeight="1">
      <c r="A538" s="2">
        <v>1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</row>
    <row r="539" spans="1:22" ht="15.75" customHeight="1">
      <c r="A539" s="2">
        <v>1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</row>
    <row r="540" spans="1:22" ht="15.75" customHeight="1">
      <c r="A540" s="2">
        <v>1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</row>
    <row r="541" spans="1:22" ht="15.75" customHeight="1" thickBot="1">
      <c r="A541" s="2">
        <v>1</v>
      </c>
      <c r="C541" s="19" t="s">
        <v>17</v>
      </c>
      <c r="D541" s="19"/>
      <c r="E541" s="19"/>
      <c r="F541" s="19"/>
      <c r="G541" s="19"/>
      <c r="H541" s="19">
        <f>SUM(H535:H540)</f>
        <v>38</v>
      </c>
      <c r="I541" s="19">
        <f>SUM(I535:I540)</f>
        <v>20.900000000000002</v>
      </c>
      <c r="J541" s="19">
        <f>SUM(J535:J540)</f>
        <v>7.4999999999999997E-3</v>
      </c>
      <c r="K541" s="19">
        <f>SUM(K535:K540)</f>
        <v>2.34</v>
      </c>
      <c r="L541" s="19"/>
      <c r="M541" s="20">
        <f>SUM(M535:M540)</f>
        <v>1579.5</v>
      </c>
    </row>
    <row r="542" spans="1:22" ht="15.75" customHeight="1" thickBot="1">
      <c r="A542" s="2">
        <v>1</v>
      </c>
      <c r="B542" s="9">
        <f>+B533+1</f>
        <v>60</v>
      </c>
      <c r="C542" s="10" t="s">
        <v>48</v>
      </c>
      <c r="D542" s="10" t="s">
        <v>20</v>
      </c>
      <c r="E542" s="10"/>
      <c r="F542" s="11" t="s">
        <v>21</v>
      </c>
      <c r="G542" s="10" t="s">
        <v>14</v>
      </c>
      <c r="H542" s="12">
        <v>9.58</v>
      </c>
      <c r="I542" s="53">
        <f>ROUND(1924.15*1.035/31.1*0.756*1.12,2)</f>
        <v>54.22</v>
      </c>
      <c r="J542" s="54">
        <f>I542*H542</f>
        <v>519.42759999999998</v>
      </c>
      <c r="K542" s="55">
        <f>+H542*20+8+1</f>
        <v>200.6</v>
      </c>
      <c r="L542" s="56">
        <f>M550</f>
        <v>872.1</v>
      </c>
      <c r="M542" s="53">
        <f>I550</f>
        <v>17.05</v>
      </c>
      <c r="N542" s="57">
        <v>0</v>
      </c>
      <c r="O542" s="58">
        <f>SUM(J542:N542)</f>
        <v>1609.1776</v>
      </c>
      <c r="P542" s="10">
        <v>1</v>
      </c>
      <c r="Q542" s="22">
        <f>ROUND(O542/0.85,0)</f>
        <v>1893</v>
      </c>
      <c r="R542" s="13">
        <f>Q542*P542</f>
        <v>1893</v>
      </c>
    </row>
    <row r="543" spans="1:22" s="5" customFormat="1" ht="21" customHeight="1">
      <c r="A543" s="2">
        <v>1</v>
      </c>
      <c r="B543" s="15" t="s">
        <v>0</v>
      </c>
      <c r="C543" s="7" t="s">
        <v>1</v>
      </c>
      <c r="D543" s="7" t="s">
        <v>11</v>
      </c>
      <c r="E543" s="8" t="s">
        <v>2</v>
      </c>
      <c r="F543" s="7" t="s">
        <v>3</v>
      </c>
      <c r="G543" s="8" t="s">
        <v>4</v>
      </c>
      <c r="H543" s="7" t="s">
        <v>5</v>
      </c>
      <c r="I543" s="8" t="s">
        <v>6</v>
      </c>
      <c r="J543" s="8" t="s">
        <v>10</v>
      </c>
      <c r="K543" s="7" t="s">
        <v>7</v>
      </c>
      <c r="L543" s="8" t="s">
        <v>8</v>
      </c>
      <c r="M543" s="8" t="s">
        <v>9</v>
      </c>
      <c r="N543" s="16"/>
      <c r="O543" s="16"/>
      <c r="P543" s="16"/>
      <c r="Q543" s="16"/>
      <c r="R543" s="17"/>
      <c r="S543" s="17"/>
      <c r="T543" s="17"/>
      <c r="U543" s="17"/>
      <c r="V543" s="17"/>
    </row>
    <row r="544" spans="1:22" ht="15.75" customHeight="1">
      <c r="A544" s="2">
        <v>1</v>
      </c>
      <c r="C544" s="18" t="s">
        <v>15</v>
      </c>
      <c r="D544" s="18" t="s">
        <v>16</v>
      </c>
      <c r="E544" s="18">
        <v>2.2000000000000002</v>
      </c>
      <c r="F544" s="18" t="s">
        <v>192</v>
      </c>
      <c r="G544" s="18">
        <v>0.55000000000000004</v>
      </c>
      <c r="H544" s="18">
        <v>31</v>
      </c>
      <c r="I544" s="18">
        <f>+H544*G544</f>
        <v>17.05</v>
      </c>
      <c r="J544" s="18">
        <v>0</v>
      </c>
      <c r="K544" s="18">
        <v>1.292</v>
      </c>
      <c r="L544" s="18">
        <v>675</v>
      </c>
      <c r="M544" s="59">
        <f>+L544*K544</f>
        <v>872.1</v>
      </c>
    </row>
    <row r="545" spans="1:22" ht="15.75" customHeight="1">
      <c r="A545" s="2">
        <v>1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</row>
    <row r="546" spans="1:22" ht="15.75" customHeight="1">
      <c r="A546" s="2">
        <v>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</row>
    <row r="547" spans="1:22" ht="15.75" customHeight="1">
      <c r="A547" s="2">
        <v>1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</row>
    <row r="548" spans="1:22" ht="15.75" customHeight="1">
      <c r="A548" s="2">
        <v>1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</row>
    <row r="549" spans="1:22" ht="15.75" customHeight="1">
      <c r="A549" s="2">
        <v>1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</row>
    <row r="550" spans="1:22" ht="15.75" customHeight="1" thickBot="1">
      <c r="A550" s="2">
        <v>1</v>
      </c>
      <c r="C550" s="19" t="s">
        <v>17</v>
      </c>
      <c r="D550" s="19"/>
      <c r="E550" s="19"/>
      <c r="F550" s="19"/>
      <c r="G550" s="19"/>
      <c r="H550" s="19">
        <f>SUM(H544:H549)</f>
        <v>31</v>
      </c>
      <c r="I550" s="19">
        <f>SUM(I544:I549)</f>
        <v>17.05</v>
      </c>
      <c r="J550" s="19">
        <f>SUM(J544:J549)</f>
        <v>0</v>
      </c>
      <c r="K550" s="19">
        <f>SUM(K544:K549)</f>
        <v>1.292</v>
      </c>
      <c r="L550" s="19"/>
      <c r="M550" s="20">
        <f>SUM(M544:M549)</f>
        <v>872.1</v>
      </c>
    </row>
    <row r="551" spans="1:22" ht="15.75" customHeight="1" thickBot="1">
      <c r="A551" s="2">
        <v>1</v>
      </c>
      <c r="B551" s="9">
        <f>+B542+1</f>
        <v>61</v>
      </c>
      <c r="C551" s="10" t="s">
        <v>49</v>
      </c>
      <c r="D551" s="10" t="s">
        <v>20</v>
      </c>
      <c r="E551" s="10"/>
      <c r="F551" s="11" t="s">
        <v>21</v>
      </c>
      <c r="G551" s="10" t="s">
        <v>14</v>
      </c>
      <c r="H551" s="12">
        <v>10.14</v>
      </c>
      <c r="I551" s="53">
        <f>ROUND(1924.15*1.035/31.1*0.756*1.12,2)</f>
        <v>54.22</v>
      </c>
      <c r="J551" s="54">
        <f>I551*H551</f>
        <v>549.79079999999999</v>
      </c>
      <c r="K551" s="55">
        <f>+H551*20+8+1</f>
        <v>211.8</v>
      </c>
      <c r="L551" s="56">
        <f>M559</f>
        <v>647.32499999999993</v>
      </c>
      <c r="M551" s="53">
        <f>I559</f>
        <v>12.65</v>
      </c>
      <c r="N551" s="57">
        <v>0</v>
      </c>
      <c r="O551" s="58">
        <f>SUM(J551:N551)</f>
        <v>1421.5657999999999</v>
      </c>
      <c r="P551" s="10">
        <v>1</v>
      </c>
      <c r="Q551" s="22">
        <f>ROUND(O551/0.85,0)</f>
        <v>1672</v>
      </c>
      <c r="R551" s="13">
        <f>Q551*P551</f>
        <v>1672</v>
      </c>
    </row>
    <row r="552" spans="1:22" s="5" customFormat="1" ht="21" customHeight="1">
      <c r="A552" s="2">
        <v>1</v>
      </c>
      <c r="B552" s="15" t="s">
        <v>0</v>
      </c>
      <c r="C552" s="7" t="s">
        <v>1</v>
      </c>
      <c r="D552" s="7" t="s">
        <v>11</v>
      </c>
      <c r="E552" s="8" t="s">
        <v>2</v>
      </c>
      <c r="F552" s="7" t="s">
        <v>3</v>
      </c>
      <c r="G552" s="8" t="s">
        <v>4</v>
      </c>
      <c r="H552" s="7" t="s">
        <v>5</v>
      </c>
      <c r="I552" s="8" t="s">
        <v>6</v>
      </c>
      <c r="J552" s="8" t="s">
        <v>10</v>
      </c>
      <c r="K552" s="7" t="s">
        <v>7</v>
      </c>
      <c r="L552" s="8" t="s">
        <v>8</v>
      </c>
      <c r="M552" s="8" t="s">
        <v>9</v>
      </c>
      <c r="N552" s="16"/>
      <c r="O552" s="16"/>
      <c r="P552" s="16"/>
      <c r="Q552" s="16"/>
      <c r="R552" s="17"/>
      <c r="S552" s="17"/>
      <c r="T552" s="17"/>
      <c r="U552" s="17"/>
      <c r="V552" s="17"/>
    </row>
    <row r="553" spans="1:22" ht="15.75" customHeight="1">
      <c r="A553" s="2">
        <v>1</v>
      </c>
      <c r="C553" s="18" t="s">
        <v>15</v>
      </c>
      <c r="D553" s="18" t="s">
        <v>16</v>
      </c>
      <c r="E553" s="18">
        <v>2.2000000000000002</v>
      </c>
      <c r="F553" s="18" t="s">
        <v>192</v>
      </c>
      <c r="G553" s="18">
        <v>0.55000000000000004</v>
      </c>
      <c r="H553" s="18">
        <v>23</v>
      </c>
      <c r="I553" s="18">
        <f>+H553*G553</f>
        <v>12.65</v>
      </c>
      <c r="J553" s="18">
        <v>0</v>
      </c>
      <c r="K553" s="18">
        <v>0.95899999999999996</v>
      </c>
      <c r="L553" s="18">
        <v>675</v>
      </c>
      <c r="M553" s="59">
        <f>+L553*K553</f>
        <v>647.32499999999993</v>
      </c>
    </row>
    <row r="554" spans="1:22" ht="15.75" customHeight="1">
      <c r="A554" s="2">
        <v>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</row>
    <row r="555" spans="1:22" ht="15.75" customHeight="1">
      <c r="A555" s="2">
        <v>1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</row>
    <row r="556" spans="1:22" ht="15.75" customHeight="1">
      <c r="A556" s="2">
        <v>1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</row>
    <row r="557" spans="1:22" ht="15.75" customHeight="1">
      <c r="A557" s="2">
        <v>1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</row>
    <row r="558" spans="1:22" ht="15.75" customHeight="1">
      <c r="A558" s="2">
        <v>1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</row>
    <row r="559" spans="1:22" ht="15.75" customHeight="1" thickBot="1">
      <c r="A559" s="2">
        <v>1</v>
      </c>
      <c r="C559" s="19" t="s">
        <v>17</v>
      </c>
      <c r="D559" s="19"/>
      <c r="E559" s="19"/>
      <c r="F559" s="19"/>
      <c r="G559" s="19"/>
      <c r="H559" s="19">
        <f>SUM(H553:H558)</f>
        <v>23</v>
      </c>
      <c r="I559" s="19">
        <f>SUM(I553:I558)</f>
        <v>12.65</v>
      </c>
      <c r="J559" s="19">
        <f>SUM(J553:J558)</f>
        <v>0</v>
      </c>
      <c r="K559" s="19">
        <f>SUM(K553:K558)</f>
        <v>0.95899999999999996</v>
      </c>
      <c r="L559" s="19"/>
      <c r="M559" s="20">
        <f>SUM(M553:M558)</f>
        <v>647.32499999999993</v>
      </c>
    </row>
    <row r="560" spans="1:22" ht="15.75" customHeight="1" thickBot="1">
      <c r="A560" s="2">
        <v>1</v>
      </c>
      <c r="B560" s="9">
        <f>+B551+1</f>
        <v>62</v>
      </c>
      <c r="C560" s="10" t="s">
        <v>50</v>
      </c>
      <c r="D560" s="10" t="s">
        <v>20</v>
      </c>
      <c r="E560" s="10"/>
      <c r="F560" s="11" t="s">
        <v>21</v>
      </c>
      <c r="G560" s="10" t="s">
        <v>14</v>
      </c>
      <c r="H560" s="12">
        <v>8.73</v>
      </c>
      <c r="I560" s="53">
        <f>ROUND(1924.15*1.035/31.1*0.756*1.12,2)</f>
        <v>54.22</v>
      </c>
      <c r="J560" s="54">
        <f>I560*H560</f>
        <v>473.34059999999999</v>
      </c>
      <c r="K560" s="55">
        <f>+H560*20+8+1</f>
        <v>183.60000000000002</v>
      </c>
      <c r="L560" s="56">
        <f>M568</f>
        <v>994.94999999999993</v>
      </c>
      <c r="M560" s="53">
        <f>I568</f>
        <v>22.55</v>
      </c>
      <c r="N560" s="57">
        <v>0</v>
      </c>
      <c r="O560" s="58">
        <f>SUM(J560:N560)</f>
        <v>1674.4405999999999</v>
      </c>
      <c r="P560" s="10">
        <v>1</v>
      </c>
      <c r="Q560" s="22">
        <f>ROUND(O560/0.85,0)</f>
        <v>1970</v>
      </c>
      <c r="R560" s="13">
        <f>Q560*P560</f>
        <v>1970</v>
      </c>
    </row>
    <row r="561" spans="1:22" s="5" customFormat="1" ht="21" customHeight="1">
      <c r="A561" s="2">
        <v>1</v>
      </c>
      <c r="B561" s="15" t="s">
        <v>0</v>
      </c>
      <c r="C561" s="7" t="s">
        <v>1</v>
      </c>
      <c r="D561" s="7" t="s">
        <v>11</v>
      </c>
      <c r="E561" s="8" t="s">
        <v>2</v>
      </c>
      <c r="F561" s="7" t="s">
        <v>3</v>
      </c>
      <c r="G561" s="8" t="s">
        <v>4</v>
      </c>
      <c r="H561" s="7" t="s">
        <v>5</v>
      </c>
      <c r="I561" s="8" t="s">
        <v>6</v>
      </c>
      <c r="J561" s="8" t="s">
        <v>10</v>
      </c>
      <c r="K561" s="7" t="s">
        <v>7</v>
      </c>
      <c r="L561" s="8" t="s">
        <v>8</v>
      </c>
      <c r="M561" s="8" t="s">
        <v>9</v>
      </c>
      <c r="N561" s="16"/>
      <c r="O561" s="16"/>
      <c r="P561" s="16"/>
      <c r="Q561" s="16"/>
      <c r="R561" s="17"/>
      <c r="S561" s="17"/>
      <c r="T561" s="17"/>
      <c r="U561" s="17"/>
      <c r="V561" s="17"/>
    </row>
    <row r="562" spans="1:22" ht="15.75" customHeight="1">
      <c r="A562" s="2">
        <v>1</v>
      </c>
      <c r="C562" s="18" t="s">
        <v>15</v>
      </c>
      <c r="D562" s="18" t="s">
        <v>16</v>
      </c>
      <c r="E562" s="18">
        <v>2.1</v>
      </c>
      <c r="F562" s="18" t="s">
        <v>192</v>
      </c>
      <c r="G562" s="18">
        <v>0.55000000000000004</v>
      </c>
      <c r="H562" s="18">
        <v>41</v>
      </c>
      <c r="I562" s="18">
        <f>+H562*G562</f>
        <v>22.55</v>
      </c>
      <c r="J562" s="18">
        <v>0</v>
      </c>
      <c r="K562" s="18">
        <v>1.474</v>
      </c>
      <c r="L562" s="18">
        <v>675</v>
      </c>
      <c r="M562" s="59">
        <f>+L562*K562</f>
        <v>994.94999999999993</v>
      </c>
    </row>
    <row r="563" spans="1:22" ht="15.75" customHeight="1">
      <c r="A563" s="2">
        <v>1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</row>
    <row r="564" spans="1:22" ht="15.75" customHeight="1">
      <c r="A564" s="2">
        <v>1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</row>
    <row r="565" spans="1:22" ht="15.75" customHeight="1">
      <c r="A565" s="2">
        <v>1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</row>
    <row r="566" spans="1:22" ht="15.75" customHeight="1">
      <c r="A566" s="2">
        <v>1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</row>
    <row r="567" spans="1:22" ht="15.75" customHeight="1">
      <c r="A567" s="2">
        <v>1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</row>
    <row r="568" spans="1:22" ht="15.75" customHeight="1" thickBot="1">
      <c r="A568" s="2">
        <v>1</v>
      </c>
      <c r="C568" s="19" t="s">
        <v>17</v>
      </c>
      <c r="D568" s="19"/>
      <c r="E568" s="19"/>
      <c r="F568" s="19"/>
      <c r="G568" s="19"/>
      <c r="H568" s="19">
        <f>SUM(H562:H567)</f>
        <v>41</v>
      </c>
      <c r="I568" s="19">
        <f>SUM(I562:I567)</f>
        <v>22.55</v>
      </c>
      <c r="J568" s="19">
        <f>SUM(J562:J567)</f>
        <v>0</v>
      </c>
      <c r="K568" s="19">
        <f>SUM(K562:K567)</f>
        <v>1.474</v>
      </c>
      <c r="L568" s="19"/>
      <c r="M568" s="20">
        <f>SUM(M562:M567)</f>
        <v>994.94999999999993</v>
      </c>
    </row>
    <row r="569" spans="1:22" ht="15.75" customHeight="1" thickBot="1">
      <c r="A569" s="2">
        <v>1</v>
      </c>
      <c r="B569" s="9">
        <f>+B560+1</f>
        <v>63</v>
      </c>
      <c r="C569" s="10" t="s">
        <v>148</v>
      </c>
      <c r="D569" s="10" t="s">
        <v>20</v>
      </c>
      <c r="E569" s="10"/>
      <c r="F569" s="11" t="s">
        <v>13</v>
      </c>
      <c r="G569" s="10" t="s">
        <v>14</v>
      </c>
      <c r="H569" s="12">
        <v>8.0719999999999992</v>
      </c>
      <c r="I569" s="53">
        <f>ROUND(1924.15*1.035/31.1*0.756*1.12,2)</f>
        <v>54.22</v>
      </c>
      <c r="J569" s="54">
        <f>I569*H569</f>
        <v>437.66383999999994</v>
      </c>
      <c r="K569" s="55">
        <f>+H569*20+8+1</f>
        <v>170.44</v>
      </c>
      <c r="L569" s="56">
        <f>M577</f>
        <v>465.07499999999999</v>
      </c>
      <c r="M569" s="53">
        <f>I577</f>
        <v>15.400000000000002</v>
      </c>
      <c r="N569" s="57">
        <v>0</v>
      </c>
      <c r="O569" s="58">
        <f>SUM(J569:N569)</f>
        <v>1088.5788400000001</v>
      </c>
      <c r="P569" s="10">
        <v>1</v>
      </c>
      <c r="Q569" s="22">
        <f>ROUND(O569/0.85,0)</f>
        <v>1281</v>
      </c>
      <c r="R569" s="13">
        <f>Q569*P569</f>
        <v>1281</v>
      </c>
    </row>
    <row r="570" spans="1:22" s="5" customFormat="1" ht="21" customHeight="1">
      <c r="A570" s="2">
        <v>1</v>
      </c>
      <c r="B570" s="15" t="s">
        <v>0</v>
      </c>
      <c r="C570" s="7" t="s">
        <v>1</v>
      </c>
      <c r="D570" s="7" t="s">
        <v>11</v>
      </c>
      <c r="E570" s="8" t="s">
        <v>2</v>
      </c>
      <c r="F570" s="7" t="s">
        <v>3</v>
      </c>
      <c r="G570" s="8" t="s">
        <v>4</v>
      </c>
      <c r="H570" s="7" t="s">
        <v>5</v>
      </c>
      <c r="I570" s="8" t="s">
        <v>6</v>
      </c>
      <c r="J570" s="8" t="s">
        <v>10</v>
      </c>
      <c r="K570" s="7" t="s">
        <v>7</v>
      </c>
      <c r="L570" s="8" t="s">
        <v>8</v>
      </c>
      <c r="M570" s="8" t="s">
        <v>9</v>
      </c>
      <c r="N570" s="16"/>
      <c r="O570" s="16"/>
      <c r="P570" s="16"/>
      <c r="Q570" s="16"/>
      <c r="R570" s="17"/>
      <c r="S570" s="17"/>
      <c r="T570" s="17"/>
      <c r="U570" s="17"/>
      <c r="V570" s="17"/>
    </row>
    <row r="571" spans="1:22" ht="15.75" customHeight="1">
      <c r="A571" s="2">
        <v>1</v>
      </c>
      <c r="C571" s="18" t="s">
        <v>15</v>
      </c>
      <c r="D571" s="18" t="s">
        <v>16</v>
      </c>
      <c r="E571" s="18">
        <v>1.8</v>
      </c>
      <c r="F571" s="18" t="s">
        <v>192</v>
      </c>
      <c r="G571" s="18">
        <v>0.55000000000000004</v>
      </c>
      <c r="H571" s="18">
        <v>28</v>
      </c>
      <c r="I571" s="18">
        <f>+H571*G571</f>
        <v>15.400000000000002</v>
      </c>
      <c r="J571" s="18">
        <v>0</v>
      </c>
      <c r="K571" s="18">
        <v>0.68899999999999995</v>
      </c>
      <c r="L571" s="18">
        <v>675</v>
      </c>
      <c r="M571" s="59">
        <f>+L571*K571</f>
        <v>465.07499999999999</v>
      </c>
    </row>
    <row r="572" spans="1:22" ht="15.75" customHeight="1">
      <c r="A572" s="2">
        <v>1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</row>
    <row r="573" spans="1:22" ht="15.75" customHeight="1">
      <c r="A573" s="2">
        <v>1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</row>
    <row r="574" spans="1:22" ht="15.75" customHeight="1">
      <c r="A574" s="2">
        <v>1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</row>
    <row r="575" spans="1:22" ht="15.75" customHeight="1">
      <c r="A575" s="2">
        <v>1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</row>
    <row r="576" spans="1:22" ht="15.75" customHeight="1">
      <c r="A576" s="2">
        <v>1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</row>
    <row r="577" spans="1:22" ht="15.75" customHeight="1" thickBot="1">
      <c r="A577" s="2">
        <v>1</v>
      </c>
      <c r="C577" s="19" t="s">
        <v>17</v>
      </c>
      <c r="D577" s="19"/>
      <c r="E577" s="19"/>
      <c r="F577" s="19"/>
      <c r="G577" s="19"/>
      <c r="H577" s="19">
        <f>SUM(H571:H576)</f>
        <v>28</v>
      </c>
      <c r="I577" s="19">
        <f>SUM(I571:I576)</f>
        <v>15.400000000000002</v>
      </c>
      <c r="J577" s="19">
        <f>SUM(J571:J576)</f>
        <v>0</v>
      </c>
      <c r="K577" s="19">
        <f>SUM(K571:K576)</f>
        <v>0.68899999999999995</v>
      </c>
      <c r="L577" s="19"/>
      <c r="M577" s="20">
        <f>SUM(M571:M576)</f>
        <v>465.07499999999999</v>
      </c>
    </row>
    <row r="578" spans="1:22" ht="15.75" customHeight="1" thickBot="1">
      <c r="A578" s="2">
        <v>1</v>
      </c>
      <c r="B578" s="9">
        <f>+B569+1</f>
        <v>64</v>
      </c>
      <c r="C578" s="10" t="s">
        <v>149</v>
      </c>
      <c r="D578" s="10" t="s">
        <v>20</v>
      </c>
      <c r="E578" s="10"/>
      <c r="F578" s="11" t="s">
        <v>13</v>
      </c>
      <c r="G578" s="10" t="s">
        <v>14</v>
      </c>
      <c r="H578" s="12">
        <v>10.051</v>
      </c>
      <c r="I578" s="53">
        <f>ROUND(1924.15*1.035/31.1*0.756*1.12,2)</f>
        <v>54.22</v>
      </c>
      <c r="J578" s="54">
        <f>I578*H578</f>
        <v>544.96522000000004</v>
      </c>
      <c r="K578" s="55">
        <f>+H578*20+8+1</f>
        <v>210.02</v>
      </c>
      <c r="L578" s="56">
        <f>M586</f>
        <v>845.26499999999999</v>
      </c>
      <c r="M578" s="53">
        <f>I586</f>
        <v>66.550000000000011</v>
      </c>
      <c r="N578" s="57">
        <v>0</v>
      </c>
      <c r="O578" s="58">
        <f>SUM(J578:N578)</f>
        <v>1666.8002199999999</v>
      </c>
      <c r="P578" s="10">
        <v>1</v>
      </c>
      <c r="Q578" s="22">
        <f>ROUND(O578/0.85,0)</f>
        <v>1961</v>
      </c>
      <c r="R578" s="13">
        <f>Q578*P578</f>
        <v>1961</v>
      </c>
    </row>
    <row r="579" spans="1:22" s="5" customFormat="1" ht="21" customHeight="1">
      <c r="A579" s="2">
        <v>1</v>
      </c>
      <c r="B579" s="15" t="s">
        <v>0</v>
      </c>
      <c r="C579" s="7" t="s">
        <v>1</v>
      </c>
      <c r="D579" s="7" t="s">
        <v>11</v>
      </c>
      <c r="E579" s="8" t="s">
        <v>2</v>
      </c>
      <c r="F579" s="7" t="s">
        <v>3</v>
      </c>
      <c r="G579" s="8" t="s">
        <v>4</v>
      </c>
      <c r="H579" s="7" t="s">
        <v>5</v>
      </c>
      <c r="I579" s="8" t="s">
        <v>6</v>
      </c>
      <c r="J579" s="8" t="s">
        <v>10</v>
      </c>
      <c r="K579" s="7" t="s">
        <v>7</v>
      </c>
      <c r="L579" s="8" t="s">
        <v>8</v>
      </c>
      <c r="M579" s="8" t="s">
        <v>9</v>
      </c>
      <c r="N579" s="16"/>
      <c r="O579" s="16"/>
      <c r="P579" s="16"/>
      <c r="Q579" s="16"/>
      <c r="R579" s="17"/>
      <c r="S579" s="17"/>
      <c r="T579" s="17"/>
      <c r="U579" s="17"/>
      <c r="V579" s="17"/>
    </row>
    <row r="580" spans="1:22" ht="15.75" customHeight="1">
      <c r="A580" s="2">
        <v>1</v>
      </c>
      <c r="C580" s="18" t="s">
        <v>15</v>
      </c>
      <c r="D580" s="18" t="s">
        <v>16</v>
      </c>
      <c r="E580" s="18">
        <v>1.25</v>
      </c>
      <c r="F580" s="18" t="s">
        <v>23</v>
      </c>
      <c r="G580" s="18">
        <v>0.55000000000000004</v>
      </c>
      <c r="H580" s="18">
        <v>105</v>
      </c>
      <c r="I580" s="18">
        <f t="shared" ref="I580:I581" si="88">+H580*G580</f>
        <v>57.750000000000007</v>
      </c>
      <c r="J580" s="18">
        <v>0</v>
      </c>
      <c r="K580" s="18">
        <v>0.876</v>
      </c>
      <c r="L580" s="18">
        <v>565</v>
      </c>
      <c r="M580" s="59">
        <f t="shared" ref="M580:M581" si="89">+L580*K580</f>
        <v>494.94</v>
      </c>
    </row>
    <row r="581" spans="1:22" ht="15.75" customHeight="1">
      <c r="A581" s="2">
        <v>1</v>
      </c>
      <c r="C581" s="18" t="s">
        <v>15</v>
      </c>
      <c r="D581" s="18" t="s">
        <v>16</v>
      </c>
      <c r="E581" s="18">
        <v>2</v>
      </c>
      <c r="F581" s="18" t="s">
        <v>192</v>
      </c>
      <c r="G581" s="18">
        <v>0.55000000000000004</v>
      </c>
      <c r="H581" s="18">
        <v>16</v>
      </c>
      <c r="I581" s="18">
        <f t="shared" si="88"/>
        <v>8.8000000000000007</v>
      </c>
      <c r="J581" s="18">
        <v>0</v>
      </c>
      <c r="K581" s="18">
        <v>0.51900000000000002</v>
      </c>
      <c r="L581" s="18">
        <v>675</v>
      </c>
      <c r="M581" s="59">
        <f t="shared" si="89"/>
        <v>350.32499999999999</v>
      </c>
    </row>
    <row r="582" spans="1:22" ht="15.75" customHeight="1">
      <c r="A582" s="2">
        <v>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</row>
    <row r="583" spans="1:22" ht="15.75" customHeight="1">
      <c r="A583" s="2">
        <v>1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</row>
    <row r="584" spans="1:22" ht="15.75" customHeight="1">
      <c r="A584" s="2">
        <v>1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</row>
    <row r="585" spans="1:22" ht="15.75" customHeight="1">
      <c r="A585" s="2">
        <v>1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</row>
    <row r="586" spans="1:22" ht="15.75" customHeight="1" thickBot="1">
      <c r="A586" s="2">
        <v>1</v>
      </c>
      <c r="C586" s="19" t="s">
        <v>17</v>
      </c>
      <c r="D586" s="19"/>
      <c r="E586" s="19"/>
      <c r="F586" s="19"/>
      <c r="G586" s="19"/>
      <c r="H586" s="19">
        <f>SUM(H580:H585)</f>
        <v>121</v>
      </c>
      <c r="I586" s="19">
        <f>SUM(I580:I585)</f>
        <v>66.550000000000011</v>
      </c>
      <c r="J586" s="19">
        <f>SUM(J580:J585)</f>
        <v>0</v>
      </c>
      <c r="K586" s="19">
        <f>SUM(K580:K585)</f>
        <v>1.395</v>
      </c>
      <c r="L586" s="19"/>
      <c r="M586" s="20">
        <f>SUM(M580:M585)</f>
        <v>845.26499999999999</v>
      </c>
    </row>
    <row r="587" spans="1:22" ht="15.75" customHeight="1" thickBot="1">
      <c r="A587" s="2">
        <v>1</v>
      </c>
      <c r="B587" s="9">
        <f>+B578+1</f>
        <v>65</v>
      </c>
      <c r="C587" s="10" t="s">
        <v>51</v>
      </c>
      <c r="D587" s="10" t="s">
        <v>20</v>
      </c>
      <c r="E587" s="10"/>
      <c r="F587" s="11" t="s">
        <v>21</v>
      </c>
      <c r="G587" s="10" t="s">
        <v>14</v>
      </c>
      <c r="H587" s="12">
        <v>8.59</v>
      </c>
      <c r="I587" s="53">
        <f>ROUND(1924.15*1.035/31.1*0.756*1.12,2)</f>
        <v>54.22</v>
      </c>
      <c r="J587" s="54">
        <f>I587*H587</f>
        <v>465.74979999999999</v>
      </c>
      <c r="K587" s="55">
        <f>+H587*20+8+1</f>
        <v>180.8</v>
      </c>
      <c r="L587" s="56">
        <f>M595</f>
        <v>357.08</v>
      </c>
      <c r="M587" s="53">
        <f>I595</f>
        <v>17.600000000000001</v>
      </c>
      <c r="N587" s="57">
        <v>0</v>
      </c>
      <c r="O587" s="58">
        <f>SUM(J587:N587)</f>
        <v>1021.2298</v>
      </c>
      <c r="P587" s="10">
        <v>1</v>
      </c>
      <c r="Q587" s="22">
        <f>ROUND(O587/0.85,0)</f>
        <v>1201</v>
      </c>
      <c r="R587" s="13">
        <f>Q587*P587</f>
        <v>1201</v>
      </c>
    </row>
    <row r="588" spans="1:22" s="5" customFormat="1" ht="21" customHeight="1">
      <c r="A588" s="2">
        <v>1</v>
      </c>
      <c r="B588" s="15" t="s">
        <v>0</v>
      </c>
      <c r="C588" s="7" t="s">
        <v>1</v>
      </c>
      <c r="D588" s="7" t="s">
        <v>11</v>
      </c>
      <c r="E588" s="8" t="s">
        <v>2</v>
      </c>
      <c r="F588" s="7" t="s">
        <v>3</v>
      </c>
      <c r="G588" s="8" t="s">
        <v>4</v>
      </c>
      <c r="H588" s="7" t="s">
        <v>5</v>
      </c>
      <c r="I588" s="8" t="s">
        <v>6</v>
      </c>
      <c r="J588" s="8" t="s">
        <v>10</v>
      </c>
      <c r="K588" s="7" t="s">
        <v>7</v>
      </c>
      <c r="L588" s="8" t="s">
        <v>8</v>
      </c>
      <c r="M588" s="8" t="s">
        <v>9</v>
      </c>
      <c r="N588" s="16"/>
      <c r="O588" s="16"/>
      <c r="P588" s="16"/>
      <c r="Q588" s="16"/>
      <c r="R588" s="17"/>
      <c r="S588" s="17"/>
      <c r="T588" s="17"/>
      <c r="U588" s="17"/>
      <c r="V588" s="17"/>
    </row>
    <row r="589" spans="1:22" ht="15.75" customHeight="1">
      <c r="A589" s="2">
        <v>1</v>
      </c>
      <c r="C589" s="18" t="s">
        <v>15</v>
      </c>
      <c r="D589" s="18" t="s">
        <v>16</v>
      </c>
      <c r="E589" s="18">
        <v>1.7</v>
      </c>
      <c r="F589" s="18" t="s">
        <v>192</v>
      </c>
      <c r="G589" s="18">
        <v>0.55000000000000004</v>
      </c>
      <c r="H589" s="18">
        <v>32</v>
      </c>
      <c r="I589" s="18">
        <f>+H589*G589</f>
        <v>17.600000000000001</v>
      </c>
      <c r="J589" s="18">
        <v>0</v>
      </c>
      <c r="K589" s="18">
        <v>0.63200000000000001</v>
      </c>
      <c r="L589" s="18">
        <v>565</v>
      </c>
      <c r="M589" s="59">
        <f>+L589*K589</f>
        <v>357.08</v>
      </c>
    </row>
    <row r="590" spans="1:22" ht="15.75" customHeight="1">
      <c r="A590" s="2">
        <v>1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</row>
    <row r="591" spans="1:22" ht="15.75" customHeight="1">
      <c r="A591" s="2">
        <v>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</row>
    <row r="592" spans="1:22" ht="15.75" customHeight="1">
      <c r="A592" s="2">
        <v>1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</row>
    <row r="593" spans="1:22" ht="15.75" customHeight="1">
      <c r="A593" s="2">
        <v>1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</row>
    <row r="594" spans="1:22" ht="15.75" customHeight="1">
      <c r="A594" s="2">
        <v>1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</row>
    <row r="595" spans="1:22" ht="15.75" customHeight="1" thickBot="1">
      <c r="A595" s="2">
        <v>1</v>
      </c>
      <c r="C595" s="19" t="s">
        <v>17</v>
      </c>
      <c r="D595" s="19"/>
      <c r="E595" s="19"/>
      <c r="F595" s="19"/>
      <c r="G595" s="19"/>
      <c r="H595" s="19">
        <f>SUM(H589:H594)</f>
        <v>32</v>
      </c>
      <c r="I595" s="19">
        <f>SUM(I589:I594)</f>
        <v>17.600000000000001</v>
      </c>
      <c r="J595" s="19">
        <f>SUM(J589:J594)</f>
        <v>0</v>
      </c>
      <c r="K595" s="19">
        <f>SUM(K589:K594)</f>
        <v>0.63200000000000001</v>
      </c>
      <c r="L595" s="19"/>
      <c r="M595" s="20">
        <f>SUM(M589:M594)</f>
        <v>357.08</v>
      </c>
    </row>
    <row r="596" spans="1:22" ht="15.75" customHeight="1" thickBot="1">
      <c r="A596" s="2">
        <v>1</v>
      </c>
      <c r="B596" s="9">
        <f>+B587+1</f>
        <v>66</v>
      </c>
      <c r="C596" s="10" t="s">
        <v>52</v>
      </c>
      <c r="D596" s="10" t="s">
        <v>20</v>
      </c>
      <c r="E596" s="10"/>
      <c r="F596" s="11" t="s">
        <v>21</v>
      </c>
      <c r="G596" s="10" t="s">
        <v>14</v>
      </c>
      <c r="H596" s="12">
        <v>8.1999999999999993</v>
      </c>
      <c r="I596" s="53">
        <f>ROUND(1924.15*1.035/31.1*0.756*1.12,2)</f>
        <v>54.22</v>
      </c>
      <c r="J596" s="54">
        <f>I596*H596</f>
        <v>444.60399999999993</v>
      </c>
      <c r="K596" s="55">
        <f>+H596*20+8+1</f>
        <v>173</v>
      </c>
      <c r="L596" s="56">
        <f>M604</f>
        <v>793.8</v>
      </c>
      <c r="M596" s="53">
        <f>I604</f>
        <v>18.150000000000002</v>
      </c>
      <c r="N596" s="57">
        <v>0</v>
      </c>
      <c r="O596" s="58">
        <f>SUM(J596:N596)</f>
        <v>1429.5540000000001</v>
      </c>
      <c r="P596" s="10">
        <v>1</v>
      </c>
      <c r="Q596" s="22">
        <f>ROUND(O596/0.85,0)</f>
        <v>1682</v>
      </c>
      <c r="R596" s="13">
        <f>Q596*P596</f>
        <v>1682</v>
      </c>
    </row>
    <row r="597" spans="1:22" s="5" customFormat="1" ht="21" customHeight="1">
      <c r="A597" s="2">
        <v>1</v>
      </c>
      <c r="B597" s="15" t="s">
        <v>0</v>
      </c>
      <c r="C597" s="7" t="s">
        <v>1</v>
      </c>
      <c r="D597" s="7" t="s">
        <v>11</v>
      </c>
      <c r="E597" s="8" t="s">
        <v>2</v>
      </c>
      <c r="F597" s="7" t="s">
        <v>3</v>
      </c>
      <c r="G597" s="8" t="s">
        <v>4</v>
      </c>
      <c r="H597" s="7" t="s">
        <v>5</v>
      </c>
      <c r="I597" s="8" t="s">
        <v>6</v>
      </c>
      <c r="J597" s="8" t="s">
        <v>10</v>
      </c>
      <c r="K597" s="7" t="s">
        <v>7</v>
      </c>
      <c r="L597" s="8" t="s">
        <v>8</v>
      </c>
      <c r="M597" s="8" t="s">
        <v>9</v>
      </c>
      <c r="N597" s="16"/>
      <c r="O597" s="16"/>
      <c r="P597" s="16"/>
      <c r="Q597" s="16"/>
      <c r="R597" s="17"/>
      <c r="S597" s="17"/>
      <c r="T597" s="17"/>
      <c r="U597" s="17"/>
      <c r="V597" s="17"/>
    </row>
    <row r="598" spans="1:22" ht="15.75" customHeight="1">
      <c r="A598" s="2">
        <v>1</v>
      </c>
      <c r="C598" s="18" t="s">
        <v>15</v>
      </c>
      <c r="D598" s="18" t="s">
        <v>16</v>
      </c>
      <c r="E598" s="18">
        <v>2.1</v>
      </c>
      <c r="F598" s="18" t="s">
        <v>192</v>
      </c>
      <c r="G598" s="18">
        <v>0.55000000000000004</v>
      </c>
      <c r="H598" s="18">
        <v>33</v>
      </c>
      <c r="I598" s="18">
        <f>+H598*G598</f>
        <v>18.150000000000002</v>
      </c>
      <c r="J598" s="18">
        <v>0</v>
      </c>
      <c r="K598" s="18">
        <v>1.1759999999999999</v>
      </c>
      <c r="L598" s="18">
        <v>675</v>
      </c>
      <c r="M598" s="59">
        <f>+L598*K598</f>
        <v>793.8</v>
      </c>
    </row>
    <row r="599" spans="1:22" ht="15.75" customHeight="1">
      <c r="A599" s="2">
        <v>1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</row>
    <row r="600" spans="1:22" ht="15.75" customHeight="1">
      <c r="A600" s="2">
        <v>1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</row>
    <row r="601" spans="1:22" ht="15.75" customHeight="1">
      <c r="A601" s="2">
        <v>1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</row>
    <row r="602" spans="1:22" ht="15.75" customHeight="1">
      <c r="A602" s="2">
        <v>1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</row>
    <row r="603" spans="1:22" ht="15.75" customHeight="1">
      <c r="A603" s="2">
        <v>1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</row>
    <row r="604" spans="1:22" ht="15.75" customHeight="1" thickBot="1">
      <c r="A604" s="2">
        <v>1</v>
      </c>
      <c r="C604" s="19" t="s">
        <v>17</v>
      </c>
      <c r="D604" s="19"/>
      <c r="E604" s="19"/>
      <c r="F604" s="19"/>
      <c r="G604" s="19"/>
      <c r="H604" s="19">
        <f>SUM(H598:H603)</f>
        <v>33</v>
      </c>
      <c r="I604" s="19">
        <f>SUM(I598:I603)</f>
        <v>18.150000000000002</v>
      </c>
      <c r="J604" s="19">
        <f>SUM(J598:J603)</f>
        <v>0</v>
      </c>
      <c r="K604" s="19">
        <f>SUM(K598:K603)</f>
        <v>1.1759999999999999</v>
      </c>
      <c r="L604" s="19"/>
      <c r="M604" s="20">
        <f>SUM(M598:M603)</f>
        <v>793.8</v>
      </c>
    </row>
    <row r="605" spans="1:22" ht="15.75" customHeight="1" thickBot="1">
      <c r="A605" s="2">
        <v>1</v>
      </c>
      <c r="B605" s="9">
        <f>+B596+1</f>
        <v>67</v>
      </c>
      <c r="C605" s="10" t="s">
        <v>53</v>
      </c>
      <c r="D605" s="10" t="s">
        <v>20</v>
      </c>
      <c r="E605" s="10"/>
      <c r="F605" s="11" t="s">
        <v>21</v>
      </c>
      <c r="G605" s="10" t="s">
        <v>14</v>
      </c>
      <c r="H605" s="12">
        <v>7.43</v>
      </c>
      <c r="I605" s="53">
        <f>ROUND(1924.15*1.035/31.1*0.756*1.12,2)</f>
        <v>54.22</v>
      </c>
      <c r="J605" s="54">
        <f>I605*H605</f>
        <v>402.85459999999995</v>
      </c>
      <c r="K605" s="55">
        <f>+H605*20+8+1</f>
        <v>157.6</v>
      </c>
      <c r="L605" s="56">
        <f>M613</f>
        <v>560.25</v>
      </c>
      <c r="M605" s="53">
        <f>I613</f>
        <v>14.850000000000001</v>
      </c>
      <c r="N605" s="57">
        <v>0</v>
      </c>
      <c r="O605" s="58">
        <f>SUM(J605:N605)</f>
        <v>1135.5545999999999</v>
      </c>
      <c r="P605" s="10">
        <v>1</v>
      </c>
      <c r="Q605" s="22">
        <f>ROUND(O605/0.85,0)</f>
        <v>1336</v>
      </c>
      <c r="R605" s="13">
        <f>Q605*P605</f>
        <v>1336</v>
      </c>
    </row>
    <row r="606" spans="1:22" s="5" customFormat="1" ht="21" customHeight="1">
      <c r="A606" s="2">
        <v>1</v>
      </c>
      <c r="B606" s="15" t="s">
        <v>0</v>
      </c>
      <c r="C606" s="7" t="s">
        <v>1</v>
      </c>
      <c r="D606" s="7" t="s">
        <v>11</v>
      </c>
      <c r="E606" s="8" t="s">
        <v>2</v>
      </c>
      <c r="F606" s="7" t="s">
        <v>3</v>
      </c>
      <c r="G606" s="8" t="s">
        <v>4</v>
      </c>
      <c r="H606" s="7" t="s">
        <v>5</v>
      </c>
      <c r="I606" s="8" t="s">
        <v>6</v>
      </c>
      <c r="J606" s="8" t="s">
        <v>10</v>
      </c>
      <c r="K606" s="7" t="s">
        <v>7</v>
      </c>
      <c r="L606" s="8" t="s">
        <v>8</v>
      </c>
      <c r="M606" s="8" t="s">
        <v>9</v>
      </c>
      <c r="N606" s="16"/>
      <c r="O606" s="16"/>
      <c r="P606" s="16"/>
      <c r="Q606" s="16"/>
      <c r="R606" s="17"/>
      <c r="S606" s="17"/>
      <c r="T606" s="17"/>
      <c r="U606" s="17"/>
      <c r="V606" s="17"/>
    </row>
    <row r="607" spans="1:22" ht="15.75" customHeight="1">
      <c r="A607" s="2">
        <v>1</v>
      </c>
      <c r="C607" s="18" t="s">
        <v>15</v>
      </c>
      <c r="D607" s="18" t="s">
        <v>16</v>
      </c>
      <c r="E607" s="18">
        <v>2</v>
      </c>
      <c r="F607" s="18" t="s">
        <v>192</v>
      </c>
      <c r="G607" s="18">
        <v>0.55000000000000004</v>
      </c>
      <c r="H607" s="18">
        <v>27</v>
      </c>
      <c r="I607" s="18">
        <f>+H607*G607</f>
        <v>14.850000000000001</v>
      </c>
      <c r="J607" s="18">
        <v>0</v>
      </c>
      <c r="K607" s="18">
        <v>0.83</v>
      </c>
      <c r="L607" s="18">
        <v>675</v>
      </c>
      <c r="M607" s="59">
        <f>+L607*K607</f>
        <v>560.25</v>
      </c>
    </row>
    <row r="608" spans="1:22" ht="15.75" customHeight="1">
      <c r="A608" s="2">
        <v>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</row>
    <row r="609" spans="1:22" ht="15.75" customHeight="1">
      <c r="A609" s="2">
        <v>1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</row>
    <row r="610" spans="1:22" ht="15.75" customHeight="1">
      <c r="A610" s="2">
        <v>1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</row>
    <row r="611" spans="1:22" ht="15.75" customHeight="1">
      <c r="A611" s="2">
        <v>1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</row>
    <row r="612" spans="1:22" ht="15.75" customHeight="1">
      <c r="A612" s="2">
        <v>1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</row>
    <row r="613" spans="1:22" ht="15.75" customHeight="1" thickBot="1">
      <c r="A613" s="2">
        <v>1</v>
      </c>
      <c r="C613" s="19" t="s">
        <v>17</v>
      </c>
      <c r="D613" s="19"/>
      <c r="E613" s="19"/>
      <c r="F613" s="19"/>
      <c r="G613" s="19"/>
      <c r="H613" s="19">
        <f>SUM(H607:H612)</f>
        <v>27</v>
      </c>
      <c r="I613" s="19">
        <f>SUM(I607:I612)</f>
        <v>14.850000000000001</v>
      </c>
      <c r="J613" s="19">
        <f>SUM(J607:J612)</f>
        <v>0</v>
      </c>
      <c r="K613" s="19">
        <f>SUM(K607:K612)</f>
        <v>0.83</v>
      </c>
      <c r="L613" s="19"/>
      <c r="M613" s="20">
        <f>SUM(M607:M612)</f>
        <v>560.25</v>
      </c>
    </row>
    <row r="614" spans="1:22" ht="15.75" customHeight="1" thickBot="1">
      <c r="A614" s="2">
        <v>1</v>
      </c>
      <c r="B614" s="9">
        <f>+B605+1</f>
        <v>68</v>
      </c>
      <c r="C614" s="10" t="s">
        <v>54</v>
      </c>
      <c r="D614" s="10" t="s">
        <v>20</v>
      </c>
      <c r="E614" s="10"/>
      <c r="F614" s="11" t="s">
        <v>21</v>
      </c>
      <c r="G614" s="10" t="s">
        <v>14</v>
      </c>
      <c r="H614" s="12">
        <v>5.36</v>
      </c>
      <c r="I614" s="53">
        <f>ROUND(1924.15*1.035/31.1*0.756*1.12,2)</f>
        <v>54.22</v>
      </c>
      <c r="J614" s="54">
        <f>I614*H614</f>
        <v>290.61920000000003</v>
      </c>
      <c r="K614" s="55">
        <f>+H614*20+8+1</f>
        <v>116.2</v>
      </c>
      <c r="L614" s="56">
        <f>M622</f>
        <v>410.92499999999995</v>
      </c>
      <c r="M614" s="53">
        <f>I622</f>
        <v>81.400000000000006</v>
      </c>
      <c r="N614" s="57">
        <v>0</v>
      </c>
      <c r="O614" s="58">
        <f>SUM(J614:N614)</f>
        <v>899.14419999999996</v>
      </c>
      <c r="P614" s="10">
        <v>1</v>
      </c>
      <c r="Q614" s="22">
        <f>ROUND(O614/0.85,0)</f>
        <v>1058</v>
      </c>
      <c r="R614" s="13">
        <f>Q614*P614</f>
        <v>1058</v>
      </c>
    </row>
    <row r="615" spans="1:22" s="5" customFormat="1" ht="21" customHeight="1">
      <c r="A615" s="2">
        <v>1</v>
      </c>
      <c r="B615" s="15" t="s">
        <v>0</v>
      </c>
      <c r="C615" s="7" t="s">
        <v>1</v>
      </c>
      <c r="D615" s="7" t="s">
        <v>11</v>
      </c>
      <c r="E615" s="8" t="s">
        <v>2</v>
      </c>
      <c r="F615" s="7" t="s">
        <v>3</v>
      </c>
      <c r="G615" s="8" t="s">
        <v>4</v>
      </c>
      <c r="H615" s="7" t="s">
        <v>5</v>
      </c>
      <c r="I615" s="8" t="s">
        <v>6</v>
      </c>
      <c r="J615" s="8" t="s">
        <v>10</v>
      </c>
      <c r="K615" s="7" t="s">
        <v>7</v>
      </c>
      <c r="L615" s="8" t="s">
        <v>8</v>
      </c>
      <c r="M615" s="8" t="s">
        <v>9</v>
      </c>
      <c r="N615" s="16"/>
      <c r="O615" s="16"/>
      <c r="P615" s="16"/>
      <c r="Q615" s="16"/>
      <c r="R615" s="17"/>
      <c r="S615" s="17"/>
      <c r="T615" s="17"/>
      <c r="U615" s="17"/>
      <c r="V615" s="17"/>
    </row>
    <row r="616" spans="1:22" ht="15.75" customHeight="1">
      <c r="A616" s="2">
        <v>1</v>
      </c>
      <c r="C616" s="18" t="s">
        <v>15</v>
      </c>
      <c r="D616" s="18" t="s">
        <v>16</v>
      </c>
      <c r="E616" s="18">
        <v>0.9</v>
      </c>
      <c r="F616" s="18" t="s">
        <v>192</v>
      </c>
      <c r="G616" s="18">
        <v>0.55000000000000004</v>
      </c>
      <c r="H616" s="18">
        <v>144</v>
      </c>
      <c r="I616" s="18">
        <f t="shared" ref="I616:I617" si="90">+H616*G616</f>
        <v>79.2</v>
      </c>
      <c r="J616" s="18">
        <v>0</v>
      </c>
      <c r="K616" s="18">
        <v>0.48</v>
      </c>
      <c r="L616" s="18">
        <v>565</v>
      </c>
      <c r="M616" s="59">
        <f t="shared" ref="M616:M617" si="91">+L616*K616</f>
        <v>271.2</v>
      </c>
    </row>
    <row r="617" spans="1:22" ht="15.75" customHeight="1">
      <c r="A617" s="2">
        <v>1</v>
      </c>
      <c r="C617" s="18" t="s">
        <v>15</v>
      </c>
      <c r="D617" s="18" t="s">
        <v>16</v>
      </c>
      <c r="E617" s="18">
        <v>2.4</v>
      </c>
      <c r="F617" s="18" t="s">
        <v>192</v>
      </c>
      <c r="G617" s="18">
        <v>0.55000000000000004</v>
      </c>
      <c r="H617" s="18">
        <v>4</v>
      </c>
      <c r="I617" s="18">
        <f t="shared" si="90"/>
        <v>2.2000000000000002</v>
      </c>
      <c r="J617" s="18">
        <v>0</v>
      </c>
      <c r="K617" s="18">
        <v>0.20699999999999999</v>
      </c>
      <c r="L617" s="18">
        <v>675</v>
      </c>
      <c r="M617" s="59">
        <f t="shared" si="91"/>
        <v>139.72499999999999</v>
      </c>
    </row>
    <row r="618" spans="1:22" ht="15.75" customHeight="1">
      <c r="A618" s="2">
        <v>1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</row>
    <row r="619" spans="1:22" ht="15.75" customHeight="1">
      <c r="A619" s="2">
        <v>1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</row>
    <row r="620" spans="1:22" ht="15.75" customHeight="1">
      <c r="A620" s="2">
        <v>1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</row>
    <row r="621" spans="1:22" ht="15.75" customHeight="1">
      <c r="A621" s="2">
        <v>1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</row>
    <row r="622" spans="1:22" ht="15.75" customHeight="1" thickBot="1">
      <c r="A622" s="2">
        <v>1</v>
      </c>
      <c r="C622" s="19" t="s">
        <v>17</v>
      </c>
      <c r="D622" s="19"/>
      <c r="E622" s="19"/>
      <c r="F622" s="19"/>
      <c r="G622" s="19"/>
      <c r="H622" s="19">
        <f>SUM(H616:H621)</f>
        <v>148</v>
      </c>
      <c r="I622" s="19">
        <f>SUM(I616:I621)</f>
        <v>81.400000000000006</v>
      </c>
      <c r="J622" s="19">
        <f>SUM(J616:J621)</f>
        <v>0</v>
      </c>
      <c r="K622" s="19">
        <f>SUM(K616:K621)</f>
        <v>0.68699999999999994</v>
      </c>
      <c r="L622" s="19"/>
      <c r="M622" s="20">
        <f>SUM(M616:M621)</f>
        <v>410.92499999999995</v>
      </c>
    </row>
    <row r="623" spans="1:22" ht="15.75" customHeight="1" thickBot="1">
      <c r="A623" s="2">
        <v>1</v>
      </c>
      <c r="B623" s="9">
        <f>+B614+1</f>
        <v>69</v>
      </c>
      <c r="C623" s="10" t="s">
        <v>55</v>
      </c>
      <c r="D623" s="10" t="s">
        <v>20</v>
      </c>
      <c r="E623" s="10"/>
      <c r="F623" s="11" t="s">
        <v>21</v>
      </c>
      <c r="G623" s="10" t="s">
        <v>14</v>
      </c>
      <c r="H623" s="12">
        <v>6.86</v>
      </c>
      <c r="I623" s="53">
        <f>ROUND(1924.15*1.035/31.1*0.756*1.12,2)</f>
        <v>54.22</v>
      </c>
      <c r="J623" s="54">
        <f>I623*H623</f>
        <v>371.94920000000002</v>
      </c>
      <c r="K623" s="55">
        <f>+H623*20+8+1</f>
        <v>146.20000000000002</v>
      </c>
      <c r="L623" s="56">
        <f>M631</f>
        <v>347.47500000000002</v>
      </c>
      <c r="M623" s="53">
        <f>I631</f>
        <v>52.800000000000004</v>
      </c>
      <c r="N623" s="57">
        <v>0</v>
      </c>
      <c r="O623" s="58">
        <f>SUM(J623:N623)</f>
        <v>918.42420000000004</v>
      </c>
      <c r="P623" s="10">
        <v>1</v>
      </c>
      <c r="Q623" s="22">
        <f>ROUND(O623/0.85,0)</f>
        <v>1080</v>
      </c>
      <c r="R623" s="13">
        <f>Q623*P623</f>
        <v>1080</v>
      </c>
    </row>
    <row r="624" spans="1:22" s="5" customFormat="1" ht="21" customHeight="1">
      <c r="A624" s="2">
        <v>1</v>
      </c>
      <c r="B624" s="15" t="s">
        <v>0</v>
      </c>
      <c r="C624" s="7" t="s">
        <v>1</v>
      </c>
      <c r="D624" s="7" t="s">
        <v>11</v>
      </c>
      <c r="E624" s="8" t="s">
        <v>2</v>
      </c>
      <c r="F624" s="7" t="s">
        <v>3</v>
      </c>
      <c r="G624" s="8" t="s">
        <v>4</v>
      </c>
      <c r="H624" s="7" t="s">
        <v>5</v>
      </c>
      <c r="I624" s="8" t="s">
        <v>6</v>
      </c>
      <c r="J624" s="8" t="s">
        <v>10</v>
      </c>
      <c r="K624" s="7" t="s">
        <v>7</v>
      </c>
      <c r="L624" s="8" t="s">
        <v>8</v>
      </c>
      <c r="M624" s="8" t="s">
        <v>9</v>
      </c>
      <c r="N624" s="16"/>
      <c r="O624" s="16"/>
      <c r="P624" s="16"/>
      <c r="Q624" s="16"/>
      <c r="R624" s="17"/>
      <c r="S624" s="17"/>
      <c r="T624" s="17"/>
      <c r="U624" s="17"/>
      <c r="V624" s="17"/>
    </row>
    <row r="625" spans="1:22" ht="15.75" customHeight="1">
      <c r="A625" s="2">
        <v>1</v>
      </c>
      <c r="C625" s="18" t="s">
        <v>15</v>
      </c>
      <c r="D625" s="18" t="s">
        <v>16</v>
      </c>
      <c r="E625" s="18">
        <v>1.1499999999999999</v>
      </c>
      <c r="F625" s="18" t="s">
        <v>192</v>
      </c>
      <c r="G625" s="18">
        <v>0.55000000000000004</v>
      </c>
      <c r="H625" s="18">
        <v>96</v>
      </c>
      <c r="I625" s="18">
        <f>+H625*G625</f>
        <v>52.800000000000004</v>
      </c>
      <c r="J625" s="18">
        <v>0</v>
      </c>
      <c r="K625" s="18">
        <v>0.61499999999999999</v>
      </c>
      <c r="L625" s="18">
        <v>565</v>
      </c>
      <c r="M625" s="59">
        <f>+L625*K625</f>
        <v>347.47500000000002</v>
      </c>
    </row>
    <row r="626" spans="1:22" ht="15.75" customHeight="1">
      <c r="A626" s="2">
        <v>1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</row>
    <row r="627" spans="1:22" ht="15.75" customHeight="1">
      <c r="A627" s="2">
        <v>1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</row>
    <row r="628" spans="1:22" ht="15.75" customHeight="1">
      <c r="A628" s="2">
        <v>1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</row>
    <row r="629" spans="1:22" ht="15.75" customHeight="1">
      <c r="A629" s="2">
        <v>1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</row>
    <row r="630" spans="1:22" ht="15.75" customHeight="1">
      <c r="A630" s="2">
        <v>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</row>
    <row r="631" spans="1:22" ht="15.75" customHeight="1" thickBot="1">
      <c r="A631" s="2">
        <v>1</v>
      </c>
      <c r="C631" s="19" t="s">
        <v>17</v>
      </c>
      <c r="D631" s="19"/>
      <c r="E631" s="19"/>
      <c r="F631" s="19"/>
      <c r="G631" s="19"/>
      <c r="H631" s="19">
        <f>SUM(H625:H630)</f>
        <v>96</v>
      </c>
      <c r="I631" s="19">
        <f>SUM(I625:I630)</f>
        <v>52.800000000000004</v>
      </c>
      <c r="J631" s="19">
        <f>SUM(J625:J630)</f>
        <v>0</v>
      </c>
      <c r="K631" s="19">
        <f>SUM(K625:K630)</f>
        <v>0.61499999999999999</v>
      </c>
      <c r="L631" s="19"/>
      <c r="M631" s="20">
        <f>SUM(M625:M630)</f>
        <v>347.47500000000002</v>
      </c>
    </row>
    <row r="632" spans="1:22" ht="15.75" customHeight="1" thickBot="1">
      <c r="A632" s="2">
        <v>1</v>
      </c>
      <c r="B632" s="9">
        <f>+B623+1</f>
        <v>70</v>
      </c>
      <c r="C632" s="10" t="s">
        <v>56</v>
      </c>
      <c r="D632" s="10" t="s">
        <v>20</v>
      </c>
      <c r="E632" s="10"/>
      <c r="F632" s="11" t="s">
        <v>21</v>
      </c>
      <c r="G632" s="10" t="s">
        <v>14</v>
      </c>
      <c r="H632" s="12">
        <v>8.48</v>
      </c>
      <c r="I632" s="53">
        <f>ROUND(1924.15*1.035/31.1*0.756*1.12,2)</f>
        <v>54.22</v>
      </c>
      <c r="J632" s="54">
        <f>I632*H632</f>
        <v>459.78559999999999</v>
      </c>
      <c r="K632" s="55">
        <f>+H632*20+8+1</f>
        <v>178.60000000000002</v>
      </c>
      <c r="L632" s="56">
        <f>M640</f>
        <v>626.58500000000004</v>
      </c>
      <c r="M632" s="53">
        <f>I640</f>
        <v>96.800000000000011</v>
      </c>
      <c r="N632" s="57">
        <v>0</v>
      </c>
      <c r="O632" s="58">
        <f>SUM(J632:N632)</f>
        <v>1361.7706000000001</v>
      </c>
      <c r="P632" s="10">
        <v>1</v>
      </c>
      <c r="Q632" s="22">
        <f>ROUND(O632/0.85,0)</f>
        <v>1602</v>
      </c>
      <c r="R632" s="13">
        <f>Q632*P632</f>
        <v>1602</v>
      </c>
    </row>
    <row r="633" spans="1:22" s="5" customFormat="1" ht="21" customHeight="1">
      <c r="A633" s="2">
        <v>1</v>
      </c>
      <c r="B633" s="15" t="s">
        <v>0</v>
      </c>
      <c r="C633" s="7" t="s">
        <v>1</v>
      </c>
      <c r="D633" s="7" t="s">
        <v>11</v>
      </c>
      <c r="E633" s="8" t="s">
        <v>2</v>
      </c>
      <c r="F633" s="7" t="s">
        <v>3</v>
      </c>
      <c r="G633" s="8" t="s">
        <v>4</v>
      </c>
      <c r="H633" s="7" t="s">
        <v>5</v>
      </c>
      <c r="I633" s="8" t="s">
        <v>6</v>
      </c>
      <c r="J633" s="8" t="s">
        <v>10</v>
      </c>
      <c r="K633" s="7" t="s">
        <v>7</v>
      </c>
      <c r="L633" s="8" t="s">
        <v>8</v>
      </c>
      <c r="M633" s="8" t="s">
        <v>9</v>
      </c>
      <c r="N633" s="16"/>
      <c r="O633" s="16"/>
      <c r="P633" s="16"/>
      <c r="Q633" s="16"/>
      <c r="R633" s="17"/>
      <c r="S633" s="17"/>
      <c r="T633" s="17"/>
      <c r="U633" s="17"/>
      <c r="V633" s="17"/>
    </row>
    <row r="634" spans="1:22" ht="15.75" customHeight="1">
      <c r="A634" s="2">
        <v>1</v>
      </c>
      <c r="C634" s="18" t="s">
        <v>15</v>
      </c>
      <c r="D634" s="18" t="s">
        <v>16</v>
      </c>
      <c r="E634" s="18">
        <v>1.1499999999999999</v>
      </c>
      <c r="F634" s="18" t="s">
        <v>192</v>
      </c>
      <c r="G634" s="18">
        <v>0.55000000000000004</v>
      </c>
      <c r="H634" s="18">
        <v>176</v>
      </c>
      <c r="I634" s="18">
        <f>+H634*G634</f>
        <v>96.800000000000011</v>
      </c>
      <c r="J634" s="18">
        <v>0</v>
      </c>
      <c r="K634" s="18">
        <v>1.109</v>
      </c>
      <c r="L634" s="18">
        <v>565</v>
      </c>
      <c r="M634" s="59">
        <f>+L634*K634</f>
        <v>626.58500000000004</v>
      </c>
    </row>
    <row r="635" spans="1:22" ht="15.75" customHeight="1">
      <c r="A635" s="2">
        <v>1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</row>
    <row r="636" spans="1:22" ht="15.75" customHeight="1">
      <c r="A636" s="2">
        <v>1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</row>
    <row r="637" spans="1:22" ht="15.75" customHeight="1">
      <c r="A637" s="2">
        <v>1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</row>
    <row r="638" spans="1:22" ht="15.75" customHeight="1">
      <c r="A638" s="2">
        <v>1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</row>
    <row r="639" spans="1:22" ht="15.75" customHeight="1">
      <c r="A639" s="2">
        <v>1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</row>
    <row r="640" spans="1:22" ht="15.75" customHeight="1" thickBot="1">
      <c r="A640" s="2">
        <v>1</v>
      </c>
      <c r="C640" s="19" t="s">
        <v>17</v>
      </c>
      <c r="D640" s="19"/>
      <c r="E640" s="19"/>
      <c r="F640" s="19"/>
      <c r="G640" s="19"/>
      <c r="H640" s="19">
        <f>SUM(H634:H639)</f>
        <v>176</v>
      </c>
      <c r="I640" s="19">
        <f>SUM(I634:I639)</f>
        <v>96.800000000000011</v>
      </c>
      <c r="J640" s="19">
        <f>SUM(J634:J639)</f>
        <v>0</v>
      </c>
      <c r="K640" s="19">
        <f>SUM(K634:K639)</f>
        <v>1.109</v>
      </c>
      <c r="L640" s="19"/>
      <c r="M640" s="20">
        <f>SUM(M634:M639)</f>
        <v>626.58500000000004</v>
      </c>
    </row>
    <row r="641" spans="1:22" ht="15.75" customHeight="1" thickBot="1">
      <c r="A641" s="2">
        <v>1</v>
      </c>
      <c r="B641" s="9">
        <f>+B632+1</f>
        <v>71</v>
      </c>
      <c r="C641" s="10" t="s">
        <v>57</v>
      </c>
      <c r="D641" s="10" t="s">
        <v>18</v>
      </c>
      <c r="E641" s="10"/>
      <c r="F641" s="11" t="s">
        <v>21</v>
      </c>
      <c r="G641" s="10" t="s">
        <v>14</v>
      </c>
      <c r="H641" s="12">
        <v>3</v>
      </c>
      <c r="I641" s="53">
        <f>ROUND(1924.15*1.035/31.1*0.756*1.12,2)</f>
        <v>54.22</v>
      </c>
      <c r="J641" s="54">
        <f>I641*H641</f>
        <v>162.66</v>
      </c>
      <c r="K641" s="55">
        <f>+H641*20+5+1</f>
        <v>66</v>
      </c>
      <c r="L641" s="56">
        <f>M649</f>
        <v>488.59999999999997</v>
      </c>
      <c r="M641" s="53">
        <f>I649</f>
        <v>3.3000000000000003</v>
      </c>
      <c r="N641" s="57">
        <v>0</v>
      </c>
      <c r="O641" s="58">
        <f>SUM(J641:N641)</f>
        <v>720.56</v>
      </c>
      <c r="P641" s="10">
        <v>1</v>
      </c>
      <c r="Q641" s="22">
        <f>ROUND(O641/0.85,0)</f>
        <v>848</v>
      </c>
      <c r="R641" s="13">
        <f>Q641*P641</f>
        <v>848</v>
      </c>
    </row>
    <row r="642" spans="1:22" s="5" customFormat="1" ht="21" customHeight="1">
      <c r="A642" s="2">
        <v>1</v>
      </c>
      <c r="B642" s="15" t="s">
        <v>0</v>
      </c>
      <c r="C642" s="7" t="s">
        <v>1</v>
      </c>
      <c r="D642" s="7" t="s">
        <v>11</v>
      </c>
      <c r="E642" s="8" t="s">
        <v>2</v>
      </c>
      <c r="F642" s="7" t="s">
        <v>3</v>
      </c>
      <c r="G642" s="8" t="s">
        <v>4</v>
      </c>
      <c r="H642" s="7" t="s">
        <v>5</v>
      </c>
      <c r="I642" s="8" t="s">
        <v>6</v>
      </c>
      <c r="J642" s="8" t="s">
        <v>10</v>
      </c>
      <c r="K642" s="7" t="s">
        <v>7</v>
      </c>
      <c r="L642" s="8" t="s">
        <v>8</v>
      </c>
      <c r="M642" s="8" t="s">
        <v>9</v>
      </c>
      <c r="N642" s="16"/>
      <c r="O642" s="16"/>
      <c r="P642" s="16"/>
      <c r="Q642" s="16"/>
      <c r="R642" s="17"/>
      <c r="S642" s="17"/>
      <c r="T642" s="17"/>
      <c r="U642" s="17"/>
      <c r="V642" s="17"/>
    </row>
    <row r="643" spans="1:22" ht="15.75" customHeight="1">
      <c r="A643" s="2">
        <v>1</v>
      </c>
      <c r="C643" s="18" t="s">
        <v>15</v>
      </c>
      <c r="D643" s="18" t="s">
        <v>16</v>
      </c>
      <c r="E643" s="18">
        <v>1.8</v>
      </c>
      <c r="F643" s="18" t="s">
        <v>192</v>
      </c>
      <c r="G643" s="18">
        <v>0.55000000000000004</v>
      </c>
      <c r="H643" s="18">
        <v>2</v>
      </c>
      <c r="I643" s="18">
        <f t="shared" ref="I643:I645" si="92">+H643*G643</f>
        <v>1.1000000000000001</v>
      </c>
      <c r="J643" s="18">
        <v>0</v>
      </c>
      <c r="K643" s="18">
        <v>4.8000000000000001E-2</v>
      </c>
      <c r="L643" s="18">
        <v>675</v>
      </c>
      <c r="M643" s="59">
        <f t="shared" ref="M643:M645" si="93">+L643*K643</f>
        <v>32.4</v>
      </c>
    </row>
    <row r="644" spans="1:22" ht="15.75" customHeight="1">
      <c r="A644" s="2">
        <v>1</v>
      </c>
      <c r="C644" s="18" t="s">
        <v>15</v>
      </c>
      <c r="D644" s="18" t="s">
        <v>16</v>
      </c>
      <c r="E644" s="18">
        <v>2.5</v>
      </c>
      <c r="F644" s="18" t="s">
        <v>192</v>
      </c>
      <c r="G644" s="18">
        <v>0.55000000000000004</v>
      </c>
      <c r="H644" s="18">
        <v>2</v>
      </c>
      <c r="I644" s="18">
        <f t="shared" si="92"/>
        <v>1.1000000000000001</v>
      </c>
      <c r="J644" s="18">
        <v>0</v>
      </c>
      <c r="K644" s="18">
        <v>0.112</v>
      </c>
      <c r="L644" s="18">
        <v>675</v>
      </c>
      <c r="M644" s="59">
        <f t="shared" si="93"/>
        <v>75.600000000000009</v>
      </c>
    </row>
    <row r="645" spans="1:22" ht="15.75" customHeight="1">
      <c r="A645" s="2">
        <v>1</v>
      </c>
      <c r="C645" s="18" t="s">
        <v>15</v>
      </c>
      <c r="D645" s="18" t="s">
        <v>16</v>
      </c>
      <c r="E645" s="18">
        <v>3.5</v>
      </c>
      <c r="F645" s="18" t="s">
        <v>192</v>
      </c>
      <c r="G645" s="18">
        <v>0.55000000000000004</v>
      </c>
      <c r="H645" s="18">
        <v>2</v>
      </c>
      <c r="I645" s="18">
        <f t="shared" si="92"/>
        <v>1.1000000000000001</v>
      </c>
      <c r="J645" s="18">
        <v>0</v>
      </c>
      <c r="K645" s="18">
        <v>0.34599999999999997</v>
      </c>
      <c r="L645" s="18">
        <v>1100</v>
      </c>
      <c r="M645" s="59">
        <f t="shared" si="93"/>
        <v>380.59999999999997</v>
      </c>
    </row>
    <row r="646" spans="1:22" ht="15.75" customHeight="1">
      <c r="A646" s="2">
        <v>1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</row>
    <row r="647" spans="1:22" ht="15.75" customHeight="1">
      <c r="A647" s="2">
        <v>1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</row>
    <row r="648" spans="1:22" ht="15.75" customHeight="1">
      <c r="A648" s="2">
        <v>1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</row>
    <row r="649" spans="1:22" ht="15.75" customHeight="1" thickBot="1">
      <c r="A649" s="2">
        <v>1</v>
      </c>
      <c r="C649" s="19" t="s">
        <v>17</v>
      </c>
      <c r="D649" s="19"/>
      <c r="E649" s="19"/>
      <c r="F649" s="19"/>
      <c r="G649" s="19"/>
      <c r="H649" s="19">
        <f>SUM(H643:H648)</f>
        <v>6</v>
      </c>
      <c r="I649" s="19">
        <f>SUM(I643:I648)</f>
        <v>3.3000000000000003</v>
      </c>
      <c r="J649" s="19">
        <f>SUM(J643:J648)</f>
        <v>0</v>
      </c>
      <c r="K649" s="19">
        <f>SUM(K643:K648)</f>
        <v>0.50600000000000001</v>
      </c>
      <c r="L649" s="19"/>
      <c r="M649" s="20">
        <f>SUM(M643:M648)</f>
        <v>488.59999999999997</v>
      </c>
    </row>
    <row r="650" spans="1:22" ht="15.75" customHeight="1" thickBot="1">
      <c r="A650" s="2">
        <v>1</v>
      </c>
      <c r="B650" s="9">
        <f>+B641+1</f>
        <v>72</v>
      </c>
      <c r="C650" s="10" t="s">
        <v>58</v>
      </c>
      <c r="D650" s="10" t="s">
        <v>18</v>
      </c>
      <c r="E650" s="10"/>
      <c r="F650" s="11" t="s">
        <v>21</v>
      </c>
      <c r="G650" s="10" t="s">
        <v>14</v>
      </c>
      <c r="H650" s="12">
        <v>2.72</v>
      </c>
      <c r="I650" s="53">
        <f>ROUND(1924.15*1.035/31.1*0.756*1.12,2)</f>
        <v>54.22</v>
      </c>
      <c r="J650" s="54">
        <f>I650*H650</f>
        <v>147.47839999999999</v>
      </c>
      <c r="K650" s="55">
        <f>+H650*20+5+1</f>
        <v>60.400000000000006</v>
      </c>
      <c r="L650" s="56">
        <f>M658</f>
        <v>128.995</v>
      </c>
      <c r="M650" s="53">
        <f>I658</f>
        <v>5.5</v>
      </c>
      <c r="N650" s="57">
        <v>0</v>
      </c>
      <c r="O650" s="58">
        <f>SUM(J650:N650)</f>
        <v>342.3734</v>
      </c>
      <c r="P650" s="10">
        <v>1</v>
      </c>
      <c r="Q650" s="22">
        <f>ROUND(O650/0.85,0)</f>
        <v>403</v>
      </c>
      <c r="R650" s="13">
        <f>Q650*P650</f>
        <v>403</v>
      </c>
    </row>
    <row r="651" spans="1:22" s="5" customFormat="1" ht="21" customHeight="1">
      <c r="A651" s="2">
        <v>1</v>
      </c>
      <c r="B651" s="15" t="s">
        <v>0</v>
      </c>
      <c r="C651" s="7" t="s">
        <v>1</v>
      </c>
      <c r="D651" s="7" t="s">
        <v>11</v>
      </c>
      <c r="E651" s="8" t="s">
        <v>2</v>
      </c>
      <c r="F651" s="7" t="s">
        <v>3</v>
      </c>
      <c r="G651" s="8" t="s">
        <v>4</v>
      </c>
      <c r="H651" s="7" t="s">
        <v>5</v>
      </c>
      <c r="I651" s="8" t="s">
        <v>6</v>
      </c>
      <c r="J651" s="8" t="s">
        <v>10</v>
      </c>
      <c r="K651" s="7" t="s">
        <v>7</v>
      </c>
      <c r="L651" s="8" t="s">
        <v>8</v>
      </c>
      <c r="M651" s="8" t="s">
        <v>9</v>
      </c>
      <c r="N651" s="16"/>
      <c r="O651" s="16"/>
      <c r="P651" s="16"/>
      <c r="Q651" s="16"/>
      <c r="R651" s="17"/>
      <c r="S651" s="17"/>
      <c r="T651" s="17"/>
      <c r="U651" s="17"/>
      <c r="V651" s="17"/>
    </row>
    <row r="652" spans="1:22" ht="15.75" customHeight="1">
      <c r="A652" s="2">
        <v>1</v>
      </c>
      <c r="C652" s="18" t="s">
        <v>15</v>
      </c>
      <c r="D652" s="18" t="s">
        <v>16</v>
      </c>
      <c r="E652" s="18">
        <v>1.7</v>
      </c>
      <c r="F652" s="18" t="s">
        <v>192</v>
      </c>
      <c r="G652" s="18">
        <v>0.55000000000000004</v>
      </c>
      <c r="H652" s="18">
        <v>2</v>
      </c>
      <c r="I652" s="18">
        <f t="shared" ref="I652:I654" si="94">+H652*G652</f>
        <v>1.1000000000000001</v>
      </c>
      <c r="J652" s="18">
        <v>0</v>
      </c>
      <c r="K652" s="18">
        <v>3.5000000000000003E-2</v>
      </c>
      <c r="L652" s="18">
        <v>565</v>
      </c>
      <c r="M652" s="59">
        <f t="shared" ref="M652:M654" si="95">+L652*K652</f>
        <v>19.775000000000002</v>
      </c>
    </row>
    <row r="653" spans="1:22" ht="15.75" customHeight="1">
      <c r="A653" s="2">
        <v>1</v>
      </c>
      <c r="C653" s="18" t="s">
        <v>15</v>
      </c>
      <c r="D653" s="18" t="s">
        <v>16</v>
      </c>
      <c r="E653" s="18">
        <v>2.5</v>
      </c>
      <c r="F653" s="18" t="s">
        <v>192</v>
      </c>
      <c r="G653" s="18">
        <v>0.55000000000000004</v>
      </c>
      <c r="H653" s="18">
        <v>2</v>
      </c>
      <c r="I653" s="18">
        <f t="shared" si="94"/>
        <v>1.1000000000000001</v>
      </c>
      <c r="J653" s="18">
        <v>0</v>
      </c>
      <c r="K653" s="18">
        <v>0.13</v>
      </c>
      <c r="L653" s="18">
        <v>675</v>
      </c>
      <c r="M653" s="59">
        <f t="shared" si="95"/>
        <v>87.75</v>
      </c>
    </row>
    <row r="654" spans="1:22" ht="15.75" customHeight="1">
      <c r="A654" s="2">
        <v>1</v>
      </c>
      <c r="C654" s="18" t="s">
        <v>15</v>
      </c>
      <c r="D654" s="18" t="s">
        <v>16</v>
      </c>
      <c r="E654" s="18">
        <v>1.1499999999999999</v>
      </c>
      <c r="F654" s="18" t="s">
        <v>192</v>
      </c>
      <c r="G654" s="18">
        <v>0.55000000000000004</v>
      </c>
      <c r="H654" s="18">
        <v>6</v>
      </c>
      <c r="I654" s="18">
        <f t="shared" si="94"/>
        <v>3.3000000000000003</v>
      </c>
      <c r="J654" s="18">
        <v>0</v>
      </c>
      <c r="K654" s="18">
        <v>3.7999999999999999E-2</v>
      </c>
      <c r="L654" s="18">
        <v>565</v>
      </c>
      <c r="M654" s="59">
        <f t="shared" si="95"/>
        <v>21.47</v>
      </c>
    </row>
    <row r="655" spans="1:22" ht="15.75" customHeight="1">
      <c r="A655" s="2">
        <v>1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</row>
    <row r="656" spans="1:22" ht="15.75" customHeight="1">
      <c r="A656" s="2">
        <v>1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</row>
    <row r="657" spans="1:22" ht="15.75" customHeight="1">
      <c r="A657" s="2">
        <v>1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</row>
    <row r="658" spans="1:22" ht="15.75" customHeight="1" thickBot="1">
      <c r="A658" s="2">
        <v>1</v>
      </c>
      <c r="C658" s="19" t="s">
        <v>17</v>
      </c>
      <c r="D658" s="19"/>
      <c r="E658" s="19"/>
      <c r="F658" s="19"/>
      <c r="G658" s="19"/>
      <c r="H658" s="19">
        <f>SUM(H652:H657)</f>
        <v>10</v>
      </c>
      <c r="I658" s="19">
        <f>SUM(I652:I657)</f>
        <v>5.5</v>
      </c>
      <c r="J658" s="19">
        <f>SUM(J652:J657)</f>
        <v>0</v>
      </c>
      <c r="K658" s="19">
        <f>SUM(K652:K657)</f>
        <v>0.20300000000000001</v>
      </c>
      <c r="L658" s="19"/>
      <c r="M658" s="20">
        <f>SUM(M652:M657)</f>
        <v>128.995</v>
      </c>
    </row>
    <row r="659" spans="1:22" ht="15.75" customHeight="1" thickBot="1">
      <c r="A659" s="2">
        <v>1</v>
      </c>
      <c r="B659" s="9">
        <f>+B650+1</f>
        <v>73</v>
      </c>
      <c r="C659" s="10" t="s">
        <v>150</v>
      </c>
      <c r="D659" s="10" t="s">
        <v>18</v>
      </c>
      <c r="E659" s="10"/>
      <c r="F659" s="11" t="s">
        <v>13</v>
      </c>
      <c r="G659" s="10" t="s">
        <v>14</v>
      </c>
      <c r="H659" s="12">
        <v>2.109</v>
      </c>
      <c r="I659" s="53">
        <f>ROUND(1924.15*1.035/31.1*0.756*1.12,2)</f>
        <v>54.22</v>
      </c>
      <c r="J659" s="54">
        <f>I659*H659</f>
        <v>114.34998</v>
      </c>
      <c r="K659" s="55">
        <f>+H659*20+5+1</f>
        <v>48.18</v>
      </c>
      <c r="L659" s="56">
        <f>M667</f>
        <v>159.255</v>
      </c>
      <c r="M659" s="53">
        <f>I667</f>
        <v>6.6</v>
      </c>
      <c r="N659" s="57">
        <v>0</v>
      </c>
      <c r="O659" s="58">
        <f>SUM(J659:N659)</f>
        <v>328.38498000000004</v>
      </c>
      <c r="P659" s="10">
        <v>1</v>
      </c>
      <c r="Q659" s="22">
        <f>ROUND(O659/0.85,0)</f>
        <v>386</v>
      </c>
      <c r="R659" s="13">
        <f>Q659*P659</f>
        <v>386</v>
      </c>
    </row>
    <row r="660" spans="1:22" s="5" customFormat="1" ht="21" customHeight="1">
      <c r="A660" s="2">
        <v>1</v>
      </c>
      <c r="B660" s="15" t="s">
        <v>0</v>
      </c>
      <c r="C660" s="7" t="s">
        <v>1</v>
      </c>
      <c r="D660" s="7" t="s">
        <v>11</v>
      </c>
      <c r="E660" s="8" t="s">
        <v>2</v>
      </c>
      <c r="F660" s="7" t="s">
        <v>3</v>
      </c>
      <c r="G660" s="8" t="s">
        <v>4</v>
      </c>
      <c r="H660" s="7" t="s">
        <v>5</v>
      </c>
      <c r="I660" s="8" t="s">
        <v>6</v>
      </c>
      <c r="J660" s="8" t="s">
        <v>10</v>
      </c>
      <c r="K660" s="7" t="s">
        <v>7</v>
      </c>
      <c r="L660" s="8" t="s">
        <v>8</v>
      </c>
      <c r="M660" s="8" t="s">
        <v>9</v>
      </c>
      <c r="N660" s="16"/>
      <c r="O660" s="16"/>
      <c r="P660" s="16"/>
      <c r="Q660" s="16"/>
      <c r="R660" s="17"/>
      <c r="S660" s="17"/>
      <c r="T660" s="17"/>
      <c r="U660" s="17"/>
      <c r="V660" s="17"/>
    </row>
    <row r="661" spans="1:22" ht="15.75" customHeight="1">
      <c r="A661" s="2">
        <v>1</v>
      </c>
      <c r="C661" s="18" t="s">
        <v>15</v>
      </c>
      <c r="D661" s="18" t="s">
        <v>16</v>
      </c>
      <c r="E661" s="18">
        <v>1.35</v>
      </c>
      <c r="F661" s="18" t="s">
        <v>192</v>
      </c>
      <c r="G661" s="18">
        <v>0.55000000000000004</v>
      </c>
      <c r="H661" s="18">
        <v>8</v>
      </c>
      <c r="I661" s="18">
        <f t="shared" ref="I661:I663" si="96">+H661*G661</f>
        <v>4.4000000000000004</v>
      </c>
      <c r="J661" s="18">
        <v>0</v>
      </c>
      <c r="K661" s="18">
        <v>8.3000000000000004E-2</v>
      </c>
      <c r="L661" s="18">
        <v>565</v>
      </c>
      <c r="M661" s="59">
        <f t="shared" ref="M661:M663" si="97">+L661*K661</f>
        <v>46.895000000000003</v>
      </c>
    </row>
    <row r="662" spans="1:22" ht="15.75" customHeight="1">
      <c r="A662" s="2">
        <v>1</v>
      </c>
      <c r="C662" s="18" t="s">
        <v>15</v>
      </c>
      <c r="D662" s="18" t="s">
        <v>16</v>
      </c>
      <c r="E662" s="18">
        <v>1.6</v>
      </c>
      <c r="F662" s="18" t="s">
        <v>192</v>
      </c>
      <c r="G662" s="18">
        <v>0.55000000000000004</v>
      </c>
      <c r="H662" s="18">
        <v>2</v>
      </c>
      <c r="I662" s="18">
        <f t="shared" si="96"/>
        <v>1.1000000000000001</v>
      </c>
      <c r="J662" s="18">
        <v>0</v>
      </c>
      <c r="K662" s="18">
        <v>3.4000000000000002E-2</v>
      </c>
      <c r="L662" s="18">
        <v>565</v>
      </c>
      <c r="M662" s="59">
        <f t="shared" si="97"/>
        <v>19.21</v>
      </c>
    </row>
    <row r="663" spans="1:22" ht="15.75" customHeight="1">
      <c r="A663" s="2">
        <v>1</v>
      </c>
      <c r="C663" s="18" t="s">
        <v>15</v>
      </c>
      <c r="D663" s="18" t="s">
        <v>16</v>
      </c>
      <c r="E663" s="18">
        <v>2.6</v>
      </c>
      <c r="F663" s="18" t="s">
        <v>192</v>
      </c>
      <c r="G663" s="18">
        <v>0.55000000000000004</v>
      </c>
      <c r="H663" s="18">
        <v>2</v>
      </c>
      <c r="I663" s="18">
        <f t="shared" si="96"/>
        <v>1.1000000000000001</v>
      </c>
      <c r="J663" s="18">
        <v>0</v>
      </c>
      <c r="K663" s="18">
        <v>0.13800000000000001</v>
      </c>
      <c r="L663" s="18">
        <v>675</v>
      </c>
      <c r="M663" s="59">
        <f t="shared" si="97"/>
        <v>93.15</v>
      </c>
    </row>
    <row r="664" spans="1:22" ht="15.75" customHeight="1">
      <c r="A664" s="2">
        <v>1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</row>
    <row r="665" spans="1:22" ht="15.75" customHeight="1">
      <c r="A665" s="2">
        <v>1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</row>
    <row r="666" spans="1:22" ht="15.75" customHeight="1">
      <c r="A666" s="2">
        <v>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</row>
    <row r="667" spans="1:22" ht="15.75" customHeight="1" thickBot="1">
      <c r="A667" s="2">
        <v>1</v>
      </c>
      <c r="C667" s="19" t="s">
        <v>17</v>
      </c>
      <c r="D667" s="19"/>
      <c r="E667" s="19"/>
      <c r="F667" s="19"/>
      <c r="G667" s="19"/>
      <c r="H667" s="19">
        <f>SUM(H661:H666)</f>
        <v>12</v>
      </c>
      <c r="I667" s="19">
        <f>SUM(I661:I666)</f>
        <v>6.6</v>
      </c>
      <c r="J667" s="19">
        <f>SUM(J661:J666)</f>
        <v>0</v>
      </c>
      <c r="K667" s="19">
        <f>SUM(K661:K666)</f>
        <v>0.255</v>
      </c>
      <c r="L667" s="19"/>
      <c r="M667" s="20">
        <f>SUM(M661:M666)</f>
        <v>159.255</v>
      </c>
    </row>
    <row r="668" spans="1:22" ht="15.75" customHeight="1" thickBot="1">
      <c r="A668" s="2">
        <v>1</v>
      </c>
      <c r="B668" s="9">
        <f>+B659+1</f>
        <v>74</v>
      </c>
      <c r="C668" s="10" t="s">
        <v>59</v>
      </c>
      <c r="D668" s="10" t="s">
        <v>18</v>
      </c>
      <c r="E668" s="10"/>
      <c r="F668" s="11" t="s">
        <v>21</v>
      </c>
      <c r="G668" s="10" t="s">
        <v>14</v>
      </c>
      <c r="H668" s="12">
        <v>2.89</v>
      </c>
      <c r="I668" s="53">
        <f>ROUND(1924.15*1.035/31.1*0.756*1.12,2)</f>
        <v>54.22</v>
      </c>
      <c r="J668" s="54">
        <f>I668*H668</f>
        <v>156.69579999999999</v>
      </c>
      <c r="K668" s="55">
        <f>+H668*20+5+1</f>
        <v>63.800000000000004</v>
      </c>
      <c r="L668" s="56">
        <f>M676</f>
        <v>205.41</v>
      </c>
      <c r="M668" s="53">
        <f>I676</f>
        <v>17.600000000000005</v>
      </c>
      <c r="N668" s="57">
        <v>0</v>
      </c>
      <c r="O668" s="58">
        <f>SUM(J668:N668)</f>
        <v>443.50580000000002</v>
      </c>
      <c r="P668" s="10">
        <v>1</v>
      </c>
      <c r="Q668" s="22">
        <f>ROUND(O668/0.85,0)</f>
        <v>522</v>
      </c>
      <c r="R668" s="13">
        <f>Q668*P668</f>
        <v>522</v>
      </c>
    </row>
    <row r="669" spans="1:22" s="5" customFormat="1" ht="21" customHeight="1">
      <c r="A669" s="2">
        <v>1</v>
      </c>
      <c r="B669" s="15" t="s">
        <v>0</v>
      </c>
      <c r="C669" s="7" t="s">
        <v>1</v>
      </c>
      <c r="D669" s="7" t="s">
        <v>11</v>
      </c>
      <c r="E669" s="8" t="s">
        <v>2</v>
      </c>
      <c r="F669" s="7" t="s">
        <v>3</v>
      </c>
      <c r="G669" s="8" t="s">
        <v>4</v>
      </c>
      <c r="H669" s="7" t="s">
        <v>5</v>
      </c>
      <c r="I669" s="8" t="s">
        <v>6</v>
      </c>
      <c r="J669" s="8" t="s">
        <v>10</v>
      </c>
      <c r="K669" s="7" t="s">
        <v>7</v>
      </c>
      <c r="L669" s="8" t="s">
        <v>8</v>
      </c>
      <c r="M669" s="8" t="s">
        <v>9</v>
      </c>
      <c r="N669" s="16"/>
      <c r="O669" s="16"/>
      <c r="P669" s="16"/>
      <c r="Q669" s="16"/>
      <c r="R669" s="17"/>
      <c r="S669" s="17"/>
      <c r="T669" s="17"/>
      <c r="U669" s="17"/>
      <c r="V669" s="17"/>
    </row>
    <row r="670" spans="1:22" ht="15.75" customHeight="1">
      <c r="A670" s="2">
        <v>1</v>
      </c>
      <c r="C670" s="18" t="s">
        <v>15</v>
      </c>
      <c r="D670" s="18" t="s">
        <v>16</v>
      </c>
      <c r="E670" s="18">
        <v>1.1499999999999999</v>
      </c>
      <c r="F670" s="18" t="s">
        <v>194</v>
      </c>
      <c r="G670" s="18">
        <v>0.55000000000000004</v>
      </c>
      <c r="H670" s="18">
        <v>28</v>
      </c>
      <c r="I670" s="18">
        <f t="shared" ref="I670:I672" si="98">+H670*G670</f>
        <v>15.400000000000002</v>
      </c>
      <c r="J670" s="18">
        <v>0</v>
      </c>
      <c r="K670" s="18">
        <v>0.182</v>
      </c>
      <c r="L670" s="18">
        <v>565</v>
      </c>
      <c r="M670" s="59">
        <f t="shared" ref="M670:M672" si="99">+L670*K670</f>
        <v>102.83</v>
      </c>
    </row>
    <row r="671" spans="1:22" ht="15.75" customHeight="1">
      <c r="A671" s="2">
        <v>1</v>
      </c>
      <c r="C671" s="18" t="s">
        <v>15</v>
      </c>
      <c r="D671" s="18" t="s">
        <v>16</v>
      </c>
      <c r="E671" s="18">
        <v>1.7</v>
      </c>
      <c r="F671" s="18" t="s">
        <v>192</v>
      </c>
      <c r="G671" s="18">
        <v>0.55000000000000004</v>
      </c>
      <c r="H671" s="18">
        <v>2</v>
      </c>
      <c r="I671" s="18">
        <f t="shared" si="98"/>
        <v>1.1000000000000001</v>
      </c>
      <c r="J671" s="18">
        <v>0</v>
      </c>
      <c r="K671" s="18">
        <v>3.6999999999999998E-2</v>
      </c>
      <c r="L671" s="18">
        <v>565</v>
      </c>
      <c r="M671" s="59">
        <f t="shared" si="99"/>
        <v>20.904999999999998</v>
      </c>
    </row>
    <row r="672" spans="1:22" ht="15.75" customHeight="1">
      <c r="A672" s="2">
        <v>1</v>
      </c>
      <c r="C672" s="18" t="s">
        <v>15</v>
      </c>
      <c r="D672" s="18" t="s">
        <v>16</v>
      </c>
      <c r="E672" s="18">
        <v>2.5</v>
      </c>
      <c r="F672" s="18" t="s">
        <v>192</v>
      </c>
      <c r="G672" s="18">
        <v>0.55000000000000004</v>
      </c>
      <c r="H672" s="18">
        <v>2</v>
      </c>
      <c r="I672" s="18">
        <f t="shared" si="98"/>
        <v>1.1000000000000001</v>
      </c>
      <c r="J672" s="18">
        <v>0</v>
      </c>
      <c r="K672" s="18">
        <v>0.121</v>
      </c>
      <c r="L672" s="18">
        <v>675</v>
      </c>
      <c r="M672" s="59">
        <f t="shared" si="99"/>
        <v>81.674999999999997</v>
      </c>
    </row>
    <row r="673" spans="1:22" ht="15.75" customHeight="1">
      <c r="A673" s="2">
        <v>1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</row>
    <row r="674" spans="1:22" ht="15.75" customHeight="1">
      <c r="A674" s="2">
        <v>1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</row>
    <row r="675" spans="1:22" ht="15.75" customHeight="1">
      <c r="A675" s="2">
        <v>1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</row>
    <row r="676" spans="1:22" ht="15.75" customHeight="1" thickBot="1">
      <c r="A676" s="2">
        <v>1</v>
      </c>
      <c r="C676" s="19" t="s">
        <v>17</v>
      </c>
      <c r="D676" s="19"/>
      <c r="E676" s="19"/>
      <c r="F676" s="19"/>
      <c r="G676" s="19"/>
      <c r="H676" s="19">
        <f>SUM(H670:H675)</f>
        <v>32</v>
      </c>
      <c r="I676" s="19">
        <f>SUM(I670:I675)</f>
        <v>17.600000000000005</v>
      </c>
      <c r="J676" s="19">
        <f>SUM(J670:J675)</f>
        <v>0</v>
      </c>
      <c r="K676" s="19">
        <f>SUM(K670:K675)</f>
        <v>0.33999999999999997</v>
      </c>
      <c r="L676" s="19"/>
      <c r="M676" s="20">
        <f>SUM(M670:M675)</f>
        <v>205.41</v>
      </c>
    </row>
    <row r="677" spans="1:22" ht="15.75" customHeight="1" thickBot="1">
      <c r="A677" s="2">
        <v>1</v>
      </c>
      <c r="B677" s="9">
        <f>+B668+1</f>
        <v>75</v>
      </c>
      <c r="C677" s="10" t="s">
        <v>151</v>
      </c>
      <c r="D677" s="10" t="s">
        <v>18</v>
      </c>
      <c r="E677" s="10"/>
      <c r="F677" s="11" t="s">
        <v>13</v>
      </c>
      <c r="G677" s="10" t="s">
        <v>14</v>
      </c>
      <c r="H677" s="12">
        <v>2.6840000000000002</v>
      </c>
      <c r="I677" s="53">
        <f>ROUND(1924.15*1.035/31.1*0.756*1.12,2)</f>
        <v>54.22</v>
      </c>
      <c r="J677" s="54">
        <f>I677*H677</f>
        <v>145.52647999999999</v>
      </c>
      <c r="K677" s="55">
        <f>+H677*20+5+1</f>
        <v>59.680000000000007</v>
      </c>
      <c r="L677" s="56">
        <f>M685</f>
        <v>376.84000000000003</v>
      </c>
      <c r="M677" s="53">
        <f>I685</f>
        <v>17.600000000000001</v>
      </c>
      <c r="N677" s="57">
        <v>0</v>
      </c>
      <c r="O677" s="58">
        <f>SUM(J677:N677)</f>
        <v>599.64648</v>
      </c>
      <c r="P677" s="10">
        <v>1</v>
      </c>
      <c r="Q677" s="22">
        <f>ROUND(O677/0.85,0)</f>
        <v>705</v>
      </c>
      <c r="R677" s="13">
        <f>Q677*P677</f>
        <v>705</v>
      </c>
    </row>
    <row r="678" spans="1:22" s="5" customFormat="1" ht="21" customHeight="1">
      <c r="A678" s="2">
        <v>1</v>
      </c>
      <c r="B678" s="15" t="s">
        <v>0</v>
      </c>
      <c r="C678" s="7" t="s">
        <v>1</v>
      </c>
      <c r="D678" s="7" t="s">
        <v>11</v>
      </c>
      <c r="E678" s="8" t="s">
        <v>2</v>
      </c>
      <c r="F678" s="7" t="s">
        <v>3</v>
      </c>
      <c r="G678" s="8" t="s">
        <v>4</v>
      </c>
      <c r="H678" s="7" t="s">
        <v>5</v>
      </c>
      <c r="I678" s="8" t="s">
        <v>6</v>
      </c>
      <c r="J678" s="8" t="s">
        <v>10</v>
      </c>
      <c r="K678" s="7" t="s">
        <v>7</v>
      </c>
      <c r="L678" s="8" t="s">
        <v>8</v>
      </c>
      <c r="M678" s="8" t="s">
        <v>9</v>
      </c>
      <c r="N678" s="16"/>
      <c r="O678" s="16"/>
      <c r="P678" s="16"/>
      <c r="Q678" s="16"/>
      <c r="R678" s="17"/>
      <c r="S678" s="17"/>
      <c r="T678" s="17"/>
      <c r="U678" s="17"/>
      <c r="V678" s="17"/>
    </row>
    <row r="679" spans="1:22" ht="15.75" customHeight="1">
      <c r="A679" s="2">
        <v>1</v>
      </c>
      <c r="C679" s="18" t="s">
        <v>15</v>
      </c>
      <c r="D679" s="18" t="s">
        <v>16</v>
      </c>
      <c r="E679" s="18">
        <v>2.8</v>
      </c>
      <c r="F679" s="18" t="s">
        <v>192</v>
      </c>
      <c r="G679" s="18">
        <v>0.55000000000000004</v>
      </c>
      <c r="H679" s="18">
        <v>2</v>
      </c>
      <c r="I679" s="18">
        <f t="shared" ref="I679:I683" si="100">+H679*G679</f>
        <v>1.1000000000000001</v>
      </c>
      <c r="J679" s="18">
        <v>0</v>
      </c>
      <c r="K679" s="18">
        <v>0.188</v>
      </c>
      <c r="L679" s="18">
        <v>900</v>
      </c>
      <c r="M679" s="59">
        <f t="shared" ref="M679:M683" si="101">+L679*K679</f>
        <v>169.2</v>
      </c>
    </row>
    <row r="680" spans="1:22" ht="15.75" customHeight="1">
      <c r="A680" s="2">
        <v>1</v>
      </c>
      <c r="C680" s="18" t="s">
        <v>15</v>
      </c>
      <c r="D680" s="18" t="s">
        <v>16</v>
      </c>
      <c r="E680" s="18">
        <v>1.25</v>
      </c>
      <c r="F680" s="18" t="s">
        <v>192</v>
      </c>
      <c r="G680" s="18">
        <v>0.55000000000000004</v>
      </c>
      <c r="H680" s="18">
        <v>24</v>
      </c>
      <c r="I680" s="18">
        <f t="shared" si="100"/>
        <v>13.200000000000001</v>
      </c>
      <c r="J680" s="18">
        <v>0</v>
      </c>
      <c r="K680" s="18">
        <v>0.17199999999999999</v>
      </c>
      <c r="L680" s="18">
        <v>565</v>
      </c>
      <c r="M680" s="59">
        <f t="shared" si="101"/>
        <v>97.179999999999993</v>
      </c>
    </row>
    <row r="681" spans="1:22" ht="15.75" customHeight="1">
      <c r="A681" s="2">
        <v>1</v>
      </c>
      <c r="C681" s="18" t="s">
        <v>15</v>
      </c>
      <c r="D681" s="18" t="s">
        <v>16</v>
      </c>
      <c r="E681" s="18">
        <v>1.7</v>
      </c>
      <c r="F681" s="18" t="s">
        <v>192</v>
      </c>
      <c r="G681" s="18">
        <v>0.55000000000000004</v>
      </c>
      <c r="H681" s="18">
        <v>2</v>
      </c>
      <c r="I681" s="18">
        <f t="shared" si="100"/>
        <v>1.1000000000000001</v>
      </c>
      <c r="J681" s="18">
        <v>0</v>
      </c>
      <c r="K681" s="18">
        <v>3.9E-2</v>
      </c>
      <c r="L681" s="18">
        <v>565</v>
      </c>
      <c r="M681" s="59">
        <f t="shared" si="101"/>
        <v>22.035</v>
      </c>
    </row>
    <row r="682" spans="1:22" ht="15.75" customHeight="1">
      <c r="A682" s="2">
        <v>1</v>
      </c>
      <c r="C682" s="18" t="s">
        <v>15</v>
      </c>
      <c r="D682" s="18" t="s">
        <v>16</v>
      </c>
      <c r="E682" s="18">
        <v>1.9</v>
      </c>
      <c r="F682" s="18" t="s">
        <v>192</v>
      </c>
      <c r="G682" s="18">
        <v>0.55000000000000004</v>
      </c>
      <c r="H682" s="18">
        <v>2</v>
      </c>
      <c r="I682" s="18">
        <f t="shared" si="100"/>
        <v>1.1000000000000001</v>
      </c>
      <c r="J682" s="18">
        <v>0</v>
      </c>
      <c r="K682" s="18">
        <v>5.0999999999999997E-2</v>
      </c>
      <c r="L682" s="18">
        <v>675</v>
      </c>
      <c r="M682" s="59">
        <f t="shared" si="101"/>
        <v>34.424999999999997</v>
      </c>
    </row>
    <row r="683" spans="1:22" ht="15.75" customHeight="1">
      <c r="A683" s="2">
        <v>1</v>
      </c>
      <c r="C683" s="18" t="s">
        <v>15</v>
      </c>
      <c r="D683" s="18" t="s">
        <v>16</v>
      </c>
      <c r="E683" s="18">
        <v>2.2000000000000002</v>
      </c>
      <c r="F683" s="18" t="s">
        <v>192</v>
      </c>
      <c r="G683" s="18">
        <v>0.55000000000000004</v>
      </c>
      <c r="H683" s="18">
        <v>2</v>
      </c>
      <c r="I683" s="18">
        <f t="shared" si="100"/>
        <v>1.1000000000000001</v>
      </c>
      <c r="J683" s="18">
        <v>0</v>
      </c>
      <c r="K683" s="18">
        <v>0.08</v>
      </c>
      <c r="L683" s="18">
        <v>675</v>
      </c>
      <c r="M683" s="59">
        <f t="shared" si="101"/>
        <v>54</v>
      </c>
    </row>
    <row r="684" spans="1:22" ht="15.75" customHeight="1">
      <c r="A684" s="2">
        <v>1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</row>
    <row r="685" spans="1:22" ht="15.75" customHeight="1" thickBot="1">
      <c r="A685" s="2">
        <v>1</v>
      </c>
      <c r="C685" s="19" t="s">
        <v>17</v>
      </c>
      <c r="D685" s="19"/>
      <c r="E685" s="19"/>
      <c r="F685" s="19"/>
      <c r="G685" s="19"/>
      <c r="H685" s="19">
        <f>SUM(H679:H684)</f>
        <v>32</v>
      </c>
      <c r="I685" s="19">
        <f>SUM(I679:I684)</f>
        <v>17.600000000000001</v>
      </c>
      <c r="J685" s="19">
        <f>SUM(J679:J684)</f>
        <v>0</v>
      </c>
      <c r="K685" s="19">
        <f>SUM(K679:K684)</f>
        <v>0.52999999999999992</v>
      </c>
      <c r="L685" s="19"/>
      <c r="M685" s="20">
        <f>SUM(M679:M684)</f>
        <v>376.84000000000003</v>
      </c>
    </row>
    <row r="686" spans="1:22" ht="15.75" customHeight="1" thickBot="1">
      <c r="A686" s="2">
        <v>1</v>
      </c>
      <c r="B686" s="9">
        <f>+B677+1</f>
        <v>76</v>
      </c>
      <c r="C686" s="10" t="s">
        <v>60</v>
      </c>
      <c r="D686" s="10" t="s">
        <v>18</v>
      </c>
      <c r="E686" s="10"/>
      <c r="F686" s="11" t="s">
        <v>21</v>
      </c>
      <c r="G686" s="10" t="s">
        <v>14</v>
      </c>
      <c r="H686" s="12">
        <v>3.21</v>
      </c>
      <c r="I686" s="53">
        <f>ROUND(1924.15*1.035/31.1*0.756*1.12,2)</f>
        <v>54.22</v>
      </c>
      <c r="J686" s="54">
        <f>I686*H686</f>
        <v>174.0462</v>
      </c>
      <c r="K686" s="55">
        <f>+H686*20+5+1</f>
        <v>70.2</v>
      </c>
      <c r="L686" s="56">
        <f>M694</f>
        <v>291.11500000000001</v>
      </c>
      <c r="M686" s="53">
        <f>I694</f>
        <v>15.399999999999999</v>
      </c>
      <c r="N686" s="57">
        <v>0</v>
      </c>
      <c r="O686" s="58">
        <f>SUM(J686:N686)</f>
        <v>550.76120000000003</v>
      </c>
      <c r="P686" s="10">
        <v>1</v>
      </c>
      <c r="Q686" s="22">
        <f>ROUND(O686/0.85,0)</f>
        <v>648</v>
      </c>
      <c r="R686" s="13">
        <f>Q686*P686</f>
        <v>648</v>
      </c>
    </row>
    <row r="687" spans="1:22" s="5" customFormat="1" ht="21" customHeight="1">
      <c r="A687" s="2">
        <v>1</v>
      </c>
      <c r="B687" s="15" t="s">
        <v>0</v>
      </c>
      <c r="C687" s="7" t="s">
        <v>1</v>
      </c>
      <c r="D687" s="7" t="s">
        <v>11</v>
      </c>
      <c r="E687" s="8" t="s">
        <v>2</v>
      </c>
      <c r="F687" s="7" t="s">
        <v>3</v>
      </c>
      <c r="G687" s="8" t="s">
        <v>4</v>
      </c>
      <c r="H687" s="7" t="s">
        <v>5</v>
      </c>
      <c r="I687" s="8" t="s">
        <v>6</v>
      </c>
      <c r="J687" s="8" t="s">
        <v>10</v>
      </c>
      <c r="K687" s="7" t="s">
        <v>7</v>
      </c>
      <c r="L687" s="8" t="s">
        <v>8</v>
      </c>
      <c r="M687" s="8" t="s">
        <v>9</v>
      </c>
      <c r="N687" s="16"/>
      <c r="O687" s="16"/>
      <c r="P687" s="16"/>
      <c r="Q687" s="16"/>
      <c r="R687" s="17"/>
      <c r="S687" s="17"/>
      <c r="T687" s="17"/>
      <c r="U687" s="17"/>
      <c r="V687" s="17"/>
    </row>
    <row r="688" spans="1:22" ht="15.75" customHeight="1">
      <c r="A688" s="2">
        <v>1</v>
      </c>
      <c r="C688" s="18" t="s">
        <v>15</v>
      </c>
      <c r="D688" s="18" t="s">
        <v>16</v>
      </c>
      <c r="E688" s="18">
        <v>1.1499999999999999</v>
      </c>
      <c r="F688" s="18" t="s">
        <v>192</v>
      </c>
      <c r="G688" s="18">
        <v>0.55000000000000004</v>
      </c>
      <c r="H688" s="18">
        <v>20</v>
      </c>
      <c r="I688" s="18">
        <f t="shared" ref="I688:I691" si="102">+H688*G688</f>
        <v>11</v>
      </c>
      <c r="J688" s="18">
        <v>0</v>
      </c>
      <c r="K688" s="18">
        <v>0.121</v>
      </c>
      <c r="L688" s="18">
        <v>565</v>
      </c>
      <c r="M688" s="59">
        <f t="shared" ref="M688:M691" si="103">+L688*K688</f>
        <v>68.364999999999995</v>
      </c>
    </row>
    <row r="689" spans="1:22" ht="15.75" customHeight="1">
      <c r="A689" s="2">
        <v>1</v>
      </c>
      <c r="C689" s="18" t="s">
        <v>15</v>
      </c>
      <c r="D689" s="18" t="s">
        <v>16</v>
      </c>
      <c r="E689" s="18">
        <v>1.8</v>
      </c>
      <c r="F689" s="18" t="s">
        <v>192</v>
      </c>
      <c r="G689" s="18">
        <v>0.55000000000000004</v>
      </c>
      <c r="H689" s="18">
        <v>4</v>
      </c>
      <c r="I689" s="18">
        <f t="shared" si="102"/>
        <v>2.2000000000000002</v>
      </c>
      <c r="J689" s="18">
        <v>0</v>
      </c>
      <c r="K689" s="18">
        <v>0.09</v>
      </c>
      <c r="L689" s="18">
        <v>675</v>
      </c>
      <c r="M689" s="59">
        <f t="shared" si="103"/>
        <v>60.75</v>
      </c>
    </row>
    <row r="690" spans="1:22" ht="15.75" customHeight="1">
      <c r="A690" s="2">
        <v>1</v>
      </c>
      <c r="C690" s="18" t="s">
        <v>15</v>
      </c>
      <c r="D690" s="18" t="s">
        <v>16</v>
      </c>
      <c r="E690" s="18">
        <v>2.1</v>
      </c>
      <c r="F690" s="18" t="s">
        <v>192</v>
      </c>
      <c r="G690" s="18">
        <v>0.55000000000000004</v>
      </c>
      <c r="H690" s="18">
        <v>2</v>
      </c>
      <c r="I690" s="18">
        <f t="shared" si="102"/>
        <v>1.1000000000000001</v>
      </c>
      <c r="J690" s="18">
        <v>0</v>
      </c>
      <c r="K690" s="18">
        <v>0.08</v>
      </c>
      <c r="L690" s="18">
        <v>675</v>
      </c>
      <c r="M690" s="59">
        <f t="shared" si="103"/>
        <v>54</v>
      </c>
    </row>
    <row r="691" spans="1:22" ht="15.75" customHeight="1">
      <c r="A691" s="2">
        <v>1</v>
      </c>
      <c r="C691" s="18" t="s">
        <v>15</v>
      </c>
      <c r="D691" s="18" t="s">
        <v>16</v>
      </c>
      <c r="E691" s="18">
        <v>2.6</v>
      </c>
      <c r="F691" s="18" t="s">
        <v>192</v>
      </c>
      <c r="G691" s="18">
        <v>0.55000000000000004</v>
      </c>
      <c r="H691" s="18">
        <v>2</v>
      </c>
      <c r="I691" s="18">
        <f t="shared" si="102"/>
        <v>1.1000000000000001</v>
      </c>
      <c r="J691" s="18">
        <v>0</v>
      </c>
      <c r="K691" s="18">
        <v>0.16</v>
      </c>
      <c r="L691" s="18">
        <v>675</v>
      </c>
      <c r="M691" s="59">
        <f t="shared" si="103"/>
        <v>108</v>
      </c>
    </row>
    <row r="692" spans="1:22" ht="15.75" customHeight="1">
      <c r="A692" s="2">
        <v>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</row>
    <row r="693" spans="1:22" ht="15.75" customHeight="1">
      <c r="A693" s="2">
        <v>1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</row>
    <row r="694" spans="1:22" ht="15.75" customHeight="1" thickBot="1">
      <c r="A694" s="2">
        <v>1</v>
      </c>
      <c r="C694" s="19" t="s">
        <v>17</v>
      </c>
      <c r="D694" s="19"/>
      <c r="E694" s="19"/>
      <c r="F694" s="19"/>
      <c r="G694" s="19"/>
      <c r="H694" s="19">
        <f>SUM(H688:H693)</f>
        <v>28</v>
      </c>
      <c r="I694" s="19">
        <f>SUM(I688:I693)</f>
        <v>15.399999999999999</v>
      </c>
      <c r="J694" s="19">
        <f>SUM(J688:J693)</f>
        <v>0</v>
      </c>
      <c r="K694" s="19">
        <f>SUM(K688:K693)</f>
        <v>0.45099999999999996</v>
      </c>
      <c r="L694" s="19"/>
      <c r="M694" s="20">
        <f>SUM(M688:M693)</f>
        <v>291.11500000000001</v>
      </c>
    </row>
    <row r="695" spans="1:22" ht="15.75" customHeight="1" thickBot="1">
      <c r="A695" s="2">
        <v>1</v>
      </c>
      <c r="B695" s="9">
        <f>+B686+1</f>
        <v>77</v>
      </c>
      <c r="C695" s="10" t="s">
        <v>152</v>
      </c>
      <c r="D695" s="10" t="s">
        <v>18</v>
      </c>
      <c r="E695" s="10"/>
      <c r="F695" s="11" t="s">
        <v>13</v>
      </c>
      <c r="G695" s="10" t="s">
        <v>14</v>
      </c>
      <c r="H695" s="12">
        <v>3.0009999999999999</v>
      </c>
      <c r="I695" s="53">
        <f>ROUND(1924.15*1.035/31.1*0.756*1.12,2)</f>
        <v>54.22</v>
      </c>
      <c r="J695" s="54">
        <f>I695*H695</f>
        <v>162.71421999999998</v>
      </c>
      <c r="K695" s="55">
        <f>+H695*20+5+1</f>
        <v>66.02</v>
      </c>
      <c r="L695" s="56">
        <f>M703</f>
        <v>245.51999999999998</v>
      </c>
      <c r="M695" s="53">
        <f>I703</f>
        <v>7.6999999999999993</v>
      </c>
      <c r="N695" s="57">
        <v>0</v>
      </c>
      <c r="O695" s="58">
        <f>SUM(J695:N695)</f>
        <v>481.95421999999996</v>
      </c>
      <c r="P695" s="10">
        <v>1</v>
      </c>
      <c r="Q695" s="22">
        <f>ROUND(O695/0.85,0)</f>
        <v>567</v>
      </c>
      <c r="R695" s="13">
        <f>Q695*P695</f>
        <v>567</v>
      </c>
    </row>
    <row r="696" spans="1:22" s="5" customFormat="1" ht="21" customHeight="1">
      <c r="A696" s="2">
        <v>1</v>
      </c>
      <c r="B696" s="15" t="s">
        <v>0</v>
      </c>
      <c r="C696" s="7" t="s">
        <v>1</v>
      </c>
      <c r="D696" s="7" t="s">
        <v>11</v>
      </c>
      <c r="E696" s="8" t="s">
        <v>2</v>
      </c>
      <c r="F696" s="7" t="s">
        <v>3</v>
      </c>
      <c r="G696" s="8" t="s">
        <v>4</v>
      </c>
      <c r="H696" s="7" t="s">
        <v>5</v>
      </c>
      <c r="I696" s="8" t="s">
        <v>6</v>
      </c>
      <c r="J696" s="8" t="s">
        <v>10</v>
      </c>
      <c r="K696" s="7" t="s">
        <v>7</v>
      </c>
      <c r="L696" s="8" t="s">
        <v>8</v>
      </c>
      <c r="M696" s="8" t="s">
        <v>9</v>
      </c>
      <c r="N696" s="16"/>
      <c r="O696" s="16"/>
      <c r="P696" s="16"/>
      <c r="Q696" s="16"/>
      <c r="R696" s="17"/>
      <c r="S696" s="17"/>
      <c r="T696" s="17"/>
      <c r="U696" s="17"/>
      <c r="V696" s="17"/>
    </row>
    <row r="697" spans="1:22" ht="15.75" customHeight="1">
      <c r="A697" s="2">
        <v>1</v>
      </c>
      <c r="C697" s="18" t="s">
        <v>15</v>
      </c>
      <c r="D697" s="18" t="s">
        <v>16</v>
      </c>
      <c r="E697" s="18">
        <v>1.7</v>
      </c>
      <c r="F697" s="18" t="s">
        <v>192</v>
      </c>
      <c r="G697" s="18">
        <v>0.55000000000000004</v>
      </c>
      <c r="H697" s="18">
        <v>10</v>
      </c>
      <c r="I697" s="18">
        <f t="shared" ref="I697:I699" si="104">+H697*G697</f>
        <v>5.5</v>
      </c>
      <c r="J697" s="18">
        <v>0</v>
      </c>
      <c r="K697" s="18">
        <v>0.19800000000000001</v>
      </c>
      <c r="L697" s="18">
        <v>565</v>
      </c>
      <c r="M697" s="59">
        <f t="shared" ref="M697:M699" si="105">+L697*K697</f>
        <v>111.87</v>
      </c>
    </row>
    <row r="698" spans="1:22" ht="15.75" customHeight="1">
      <c r="A698" s="2">
        <v>1</v>
      </c>
      <c r="C698" s="18" t="s">
        <v>15</v>
      </c>
      <c r="D698" s="18" t="s">
        <v>16</v>
      </c>
      <c r="E698" s="18">
        <v>2</v>
      </c>
      <c r="F698" s="18" t="s">
        <v>192</v>
      </c>
      <c r="G698" s="18">
        <v>0.55000000000000004</v>
      </c>
      <c r="H698" s="18">
        <v>2</v>
      </c>
      <c r="I698" s="18">
        <f t="shared" si="104"/>
        <v>1.1000000000000001</v>
      </c>
      <c r="J698" s="18">
        <v>0</v>
      </c>
      <c r="K698" s="18">
        <v>6.9000000000000006E-2</v>
      </c>
      <c r="L698" s="18">
        <v>675</v>
      </c>
      <c r="M698" s="59">
        <f t="shared" si="105"/>
        <v>46.575000000000003</v>
      </c>
    </row>
    <row r="699" spans="1:22" ht="15.75" customHeight="1">
      <c r="A699" s="2">
        <v>1</v>
      </c>
      <c r="C699" s="18" t="s">
        <v>15</v>
      </c>
      <c r="D699" s="18" t="s">
        <v>16</v>
      </c>
      <c r="E699" s="18">
        <v>2.6</v>
      </c>
      <c r="F699" s="18" t="s">
        <v>192</v>
      </c>
      <c r="G699" s="18">
        <v>0.55000000000000004</v>
      </c>
      <c r="H699" s="18">
        <v>2</v>
      </c>
      <c r="I699" s="18">
        <f t="shared" si="104"/>
        <v>1.1000000000000001</v>
      </c>
      <c r="J699" s="18">
        <v>0</v>
      </c>
      <c r="K699" s="18">
        <v>0.129</v>
      </c>
      <c r="L699" s="18">
        <v>675</v>
      </c>
      <c r="M699" s="59">
        <f t="shared" si="105"/>
        <v>87.075000000000003</v>
      </c>
    </row>
    <row r="700" spans="1:22" ht="15.75" customHeight="1">
      <c r="A700" s="2">
        <v>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</row>
    <row r="701" spans="1:22" ht="15.75" customHeight="1">
      <c r="A701" s="2">
        <v>1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</row>
    <row r="702" spans="1:22" ht="15.75" customHeight="1">
      <c r="A702" s="2">
        <v>1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</row>
    <row r="703" spans="1:22" ht="15.75" customHeight="1" thickBot="1">
      <c r="A703" s="2">
        <v>1</v>
      </c>
      <c r="C703" s="19" t="s">
        <v>17</v>
      </c>
      <c r="D703" s="19"/>
      <c r="E703" s="19"/>
      <c r="F703" s="19"/>
      <c r="G703" s="19"/>
      <c r="H703" s="19">
        <f>SUM(H697:H702)</f>
        <v>14</v>
      </c>
      <c r="I703" s="19">
        <f>SUM(I697:I702)</f>
        <v>7.6999999999999993</v>
      </c>
      <c r="J703" s="19">
        <f>SUM(J697:J702)</f>
        <v>0</v>
      </c>
      <c r="K703" s="19">
        <f>SUM(K697:K702)</f>
        <v>0.39600000000000002</v>
      </c>
      <c r="L703" s="19"/>
      <c r="M703" s="20">
        <f>SUM(M697:M702)</f>
        <v>245.51999999999998</v>
      </c>
    </row>
    <row r="704" spans="1:22" ht="15.75" customHeight="1" thickBot="1">
      <c r="A704" s="2">
        <v>1</v>
      </c>
      <c r="B704" s="9">
        <f>+B695+1</f>
        <v>78</v>
      </c>
      <c r="C704" s="10" t="s">
        <v>153</v>
      </c>
      <c r="D704" s="10" t="s">
        <v>18</v>
      </c>
      <c r="E704" s="10"/>
      <c r="F704" s="11" t="s">
        <v>13</v>
      </c>
      <c r="G704" s="10" t="s">
        <v>14</v>
      </c>
      <c r="H704" s="12">
        <v>3.0830000000000002</v>
      </c>
      <c r="I704" s="53">
        <f>ROUND(1924.15*1.035/31.1*0.756*1.12,2)</f>
        <v>54.22</v>
      </c>
      <c r="J704" s="54">
        <f>I704*H704</f>
        <v>167.16025999999999</v>
      </c>
      <c r="K704" s="55">
        <f>+H704*20+5+1</f>
        <v>67.66</v>
      </c>
      <c r="L704" s="56">
        <f>M712</f>
        <v>295.64999999999998</v>
      </c>
      <c r="M704" s="53">
        <f>I712</f>
        <v>5.5</v>
      </c>
      <c r="N704" s="57">
        <v>0</v>
      </c>
      <c r="O704" s="58">
        <f>SUM(J704:N704)</f>
        <v>535.97025999999994</v>
      </c>
      <c r="P704" s="10">
        <v>1</v>
      </c>
      <c r="Q704" s="22">
        <f>ROUND(O704/0.85,0)</f>
        <v>631</v>
      </c>
      <c r="R704" s="13">
        <f>Q704*P704</f>
        <v>631</v>
      </c>
    </row>
    <row r="705" spans="1:22" s="5" customFormat="1" ht="21" customHeight="1">
      <c r="A705" s="2">
        <v>1</v>
      </c>
      <c r="B705" s="15" t="s">
        <v>0</v>
      </c>
      <c r="C705" s="7" t="s">
        <v>1</v>
      </c>
      <c r="D705" s="7" t="s">
        <v>11</v>
      </c>
      <c r="E705" s="8" t="s">
        <v>2</v>
      </c>
      <c r="F705" s="7" t="s">
        <v>3</v>
      </c>
      <c r="G705" s="8" t="s">
        <v>4</v>
      </c>
      <c r="H705" s="7" t="s">
        <v>5</v>
      </c>
      <c r="I705" s="8" t="s">
        <v>6</v>
      </c>
      <c r="J705" s="8" t="s">
        <v>10</v>
      </c>
      <c r="K705" s="7" t="s">
        <v>7</v>
      </c>
      <c r="L705" s="8" t="s">
        <v>8</v>
      </c>
      <c r="M705" s="8" t="s">
        <v>9</v>
      </c>
      <c r="N705" s="16"/>
      <c r="O705" s="16"/>
      <c r="P705" s="16"/>
      <c r="Q705" s="16"/>
      <c r="R705" s="17"/>
      <c r="S705" s="17"/>
      <c r="T705" s="17"/>
      <c r="U705" s="17"/>
      <c r="V705" s="17"/>
    </row>
    <row r="706" spans="1:22" ht="15.75" customHeight="1">
      <c r="A706" s="2">
        <v>1</v>
      </c>
      <c r="C706" s="18" t="s">
        <v>15</v>
      </c>
      <c r="D706" s="18" t="s">
        <v>16</v>
      </c>
      <c r="E706" s="18">
        <v>1.9</v>
      </c>
      <c r="F706" s="18" t="s">
        <v>192</v>
      </c>
      <c r="G706" s="18">
        <v>0.55000000000000004</v>
      </c>
      <c r="H706" s="18">
        <v>6</v>
      </c>
      <c r="I706" s="18">
        <f t="shared" ref="I706:I708" si="106">+H706*G706</f>
        <v>3.3000000000000003</v>
      </c>
      <c r="J706" s="18">
        <v>0</v>
      </c>
      <c r="K706" s="18">
        <v>0.15</v>
      </c>
      <c r="L706" s="18">
        <v>675</v>
      </c>
      <c r="M706" s="59">
        <f t="shared" ref="M706:M708" si="107">+L706*K706</f>
        <v>101.25</v>
      </c>
    </row>
    <row r="707" spans="1:22" ht="15.75" customHeight="1">
      <c r="A707" s="2">
        <v>1</v>
      </c>
      <c r="C707" s="18" t="s">
        <v>15</v>
      </c>
      <c r="D707" s="18" t="s">
        <v>16</v>
      </c>
      <c r="E707" s="18">
        <v>2.2000000000000002</v>
      </c>
      <c r="F707" s="18" t="s">
        <v>192</v>
      </c>
      <c r="G707" s="18">
        <v>0.55000000000000004</v>
      </c>
      <c r="H707" s="18">
        <v>2</v>
      </c>
      <c r="I707" s="18">
        <f t="shared" si="106"/>
        <v>1.1000000000000001</v>
      </c>
      <c r="J707" s="18">
        <v>0</v>
      </c>
      <c r="K707" s="18">
        <v>8.4000000000000005E-2</v>
      </c>
      <c r="L707" s="18">
        <v>675</v>
      </c>
      <c r="M707" s="59">
        <f t="shared" si="107"/>
        <v>56.7</v>
      </c>
    </row>
    <row r="708" spans="1:22" ht="15.75" customHeight="1">
      <c r="A708" s="2">
        <v>1</v>
      </c>
      <c r="C708" s="18" t="s">
        <v>15</v>
      </c>
      <c r="D708" s="18" t="s">
        <v>16</v>
      </c>
      <c r="E708" s="18">
        <v>2.7</v>
      </c>
      <c r="F708" s="18" t="s">
        <v>192</v>
      </c>
      <c r="G708" s="18">
        <v>0.55000000000000004</v>
      </c>
      <c r="H708" s="18">
        <v>2</v>
      </c>
      <c r="I708" s="18">
        <f t="shared" si="106"/>
        <v>1.1000000000000001</v>
      </c>
      <c r="J708" s="18">
        <v>0</v>
      </c>
      <c r="K708" s="18">
        <v>0.153</v>
      </c>
      <c r="L708" s="18">
        <v>900</v>
      </c>
      <c r="M708" s="59">
        <f t="shared" si="107"/>
        <v>137.69999999999999</v>
      </c>
    </row>
    <row r="709" spans="1:22" ht="15.75" customHeight="1">
      <c r="A709" s="2">
        <v>1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</row>
    <row r="710" spans="1:22" ht="15.75" customHeight="1">
      <c r="A710" s="2">
        <v>1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</row>
    <row r="711" spans="1:22" ht="15.75" customHeight="1">
      <c r="A711" s="2">
        <v>1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</row>
    <row r="712" spans="1:22" ht="15.75" customHeight="1" thickBot="1">
      <c r="A712" s="2">
        <v>1</v>
      </c>
      <c r="C712" s="19" t="s">
        <v>17</v>
      </c>
      <c r="D712" s="19"/>
      <c r="E712" s="19"/>
      <c r="F712" s="19"/>
      <c r="G712" s="19"/>
      <c r="H712" s="19">
        <f>SUM(H706:H711)</f>
        <v>10</v>
      </c>
      <c r="I712" s="19">
        <f>SUM(I706:I711)</f>
        <v>5.5</v>
      </c>
      <c r="J712" s="19">
        <f>SUM(J706:J711)</f>
        <v>0</v>
      </c>
      <c r="K712" s="19">
        <f>SUM(K706:K711)</f>
        <v>0.38700000000000001</v>
      </c>
      <c r="L712" s="19"/>
      <c r="M712" s="20">
        <f>SUM(M706:M711)</f>
        <v>295.64999999999998</v>
      </c>
    </row>
    <row r="713" spans="1:22" ht="15.75" customHeight="1" thickBot="1">
      <c r="A713" s="2">
        <v>1</v>
      </c>
      <c r="B713" s="9">
        <f>+B704+1</f>
        <v>79</v>
      </c>
      <c r="C713" s="10" t="s">
        <v>61</v>
      </c>
      <c r="D713" s="10" t="s">
        <v>18</v>
      </c>
      <c r="E713" s="10"/>
      <c r="F713" s="11" t="s">
        <v>21</v>
      </c>
      <c r="G713" s="10" t="s">
        <v>14</v>
      </c>
      <c r="H713" s="12">
        <v>1.89</v>
      </c>
      <c r="I713" s="53">
        <f>ROUND(1924.15*1.035/31.1*0.756*1.12,2)</f>
        <v>54.22</v>
      </c>
      <c r="J713" s="54">
        <f>I713*H713</f>
        <v>102.47579999999999</v>
      </c>
      <c r="K713" s="55">
        <f>+H713*20+5+1</f>
        <v>43.8</v>
      </c>
      <c r="L713" s="56">
        <f>M721</f>
        <v>67.800000000000011</v>
      </c>
      <c r="M713" s="53">
        <f>I721</f>
        <v>9.9</v>
      </c>
      <c r="N713" s="57">
        <v>0</v>
      </c>
      <c r="O713" s="58">
        <f>SUM(J713:N713)</f>
        <v>223.97580000000002</v>
      </c>
      <c r="P713" s="10">
        <v>1</v>
      </c>
      <c r="Q713" s="22">
        <f>ROUND(O713/0.85,0)</f>
        <v>264</v>
      </c>
      <c r="R713" s="13">
        <f>Q713*P713</f>
        <v>264</v>
      </c>
    </row>
    <row r="714" spans="1:22" s="5" customFormat="1" ht="21" customHeight="1">
      <c r="A714" s="2">
        <v>1</v>
      </c>
      <c r="B714" s="15" t="s">
        <v>0</v>
      </c>
      <c r="C714" s="7" t="s">
        <v>1</v>
      </c>
      <c r="D714" s="7" t="s">
        <v>11</v>
      </c>
      <c r="E714" s="8" t="s">
        <v>2</v>
      </c>
      <c r="F714" s="7" t="s">
        <v>3</v>
      </c>
      <c r="G714" s="8" t="s">
        <v>4</v>
      </c>
      <c r="H714" s="7" t="s">
        <v>5</v>
      </c>
      <c r="I714" s="8" t="s">
        <v>6</v>
      </c>
      <c r="J714" s="8" t="s">
        <v>10</v>
      </c>
      <c r="K714" s="7" t="s">
        <v>7</v>
      </c>
      <c r="L714" s="8" t="s">
        <v>8</v>
      </c>
      <c r="M714" s="8" t="s">
        <v>9</v>
      </c>
      <c r="N714" s="16"/>
      <c r="O714" s="16"/>
      <c r="P714" s="16"/>
      <c r="Q714" s="16"/>
      <c r="R714" s="17"/>
      <c r="S714" s="17"/>
      <c r="T714" s="17"/>
      <c r="U714" s="17"/>
      <c r="V714" s="17"/>
    </row>
    <row r="715" spans="1:22" ht="15.75" customHeight="1">
      <c r="A715" s="2">
        <v>1</v>
      </c>
      <c r="C715" s="18" t="s">
        <v>15</v>
      </c>
      <c r="D715" s="18" t="s">
        <v>16</v>
      </c>
      <c r="E715" s="18">
        <v>1.1499999999999999</v>
      </c>
      <c r="F715" s="18" t="s">
        <v>192</v>
      </c>
      <c r="G715" s="18">
        <v>0.55000000000000004</v>
      </c>
      <c r="H715" s="18">
        <v>8</v>
      </c>
      <c r="I715" s="18">
        <f t="shared" ref="I715:I716" si="108">+H715*G715</f>
        <v>4.4000000000000004</v>
      </c>
      <c r="J715" s="18">
        <v>0</v>
      </c>
      <c r="K715" s="18">
        <v>5.2999999999999999E-2</v>
      </c>
      <c r="L715" s="18">
        <v>565</v>
      </c>
      <c r="M715" s="59">
        <f t="shared" ref="M715:M716" si="109">+L715*K715</f>
        <v>29.945</v>
      </c>
    </row>
    <row r="716" spans="1:22" ht="15.75" customHeight="1">
      <c r="A716" s="2">
        <v>1</v>
      </c>
      <c r="C716" s="18" t="s">
        <v>15</v>
      </c>
      <c r="D716" s="18" t="s">
        <v>16</v>
      </c>
      <c r="E716" s="18">
        <v>1.2</v>
      </c>
      <c r="F716" s="18" t="s">
        <v>192</v>
      </c>
      <c r="G716" s="18">
        <v>0.55000000000000004</v>
      </c>
      <c r="H716" s="18">
        <v>10</v>
      </c>
      <c r="I716" s="18">
        <f t="shared" si="108"/>
        <v>5.5</v>
      </c>
      <c r="J716" s="18">
        <v>0</v>
      </c>
      <c r="K716" s="18">
        <v>6.7000000000000004E-2</v>
      </c>
      <c r="L716" s="18">
        <v>565</v>
      </c>
      <c r="M716" s="59">
        <f t="shared" si="109"/>
        <v>37.855000000000004</v>
      </c>
    </row>
    <row r="717" spans="1:22" ht="15.75" customHeight="1">
      <c r="A717" s="2">
        <v>1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</row>
    <row r="718" spans="1:22" ht="15.75" customHeight="1">
      <c r="A718" s="2">
        <v>1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</row>
    <row r="719" spans="1:22" ht="15.75" customHeight="1">
      <c r="A719" s="2">
        <v>1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</row>
    <row r="720" spans="1:22" ht="15.75" customHeight="1">
      <c r="A720" s="2">
        <v>1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</row>
    <row r="721" spans="1:22" ht="15.75" customHeight="1" thickBot="1">
      <c r="A721" s="2">
        <v>1</v>
      </c>
      <c r="C721" s="19" t="s">
        <v>17</v>
      </c>
      <c r="D721" s="19"/>
      <c r="E721" s="19"/>
      <c r="F721" s="19"/>
      <c r="G721" s="19"/>
      <c r="H721" s="19">
        <f>SUM(H715:H720)</f>
        <v>18</v>
      </c>
      <c r="I721" s="19">
        <f>SUM(I715:I720)</f>
        <v>9.9</v>
      </c>
      <c r="J721" s="19">
        <f>SUM(J715:J720)</f>
        <v>0</v>
      </c>
      <c r="K721" s="19">
        <f>SUM(K715:K720)</f>
        <v>0.12</v>
      </c>
      <c r="L721" s="19"/>
      <c r="M721" s="20">
        <f>SUM(M715:M720)</f>
        <v>67.800000000000011</v>
      </c>
    </row>
    <row r="722" spans="1:22" ht="15.75" customHeight="1" thickBot="1">
      <c r="A722" s="2">
        <v>1</v>
      </c>
      <c r="B722" s="9">
        <f>+B713+1</f>
        <v>80</v>
      </c>
      <c r="C722" s="10" t="s">
        <v>154</v>
      </c>
      <c r="D722" s="10" t="s">
        <v>18</v>
      </c>
      <c r="E722" s="10"/>
      <c r="F722" s="11" t="s">
        <v>13</v>
      </c>
      <c r="G722" s="10" t="s">
        <v>14</v>
      </c>
      <c r="H722" s="12">
        <v>1.758</v>
      </c>
      <c r="I722" s="53">
        <f>ROUND(1924.15*1.035/31.1*0.756*1.12,2)</f>
        <v>54.22</v>
      </c>
      <c r="J722" s="54">
        <f>I722*H722</f>
        <v>95.318759999999997</v>
      </c>
      <c r="K722" s="55">
        <f>+H722*20+5+1</f>
        <v>41.16</v>
      </c>
      <c r="L722" s="56">
        <f>M730</f>
        <v>89.27</v>
      </c>
      <c r="M722" s="53">
        <f>I730</f>
        <v>12.100000000000001</v>
      </c>
      <c r="N722" s="57">
        <v>0</v>
      </c>
      <c r="O722" s="58">
        <f>SUM(J722:N722)</f>
        <v>237.84876</v>
      </c>
      <c r="P722" s="10">
        <v>1</v>
      </c>
      <c r="Q722" s="22">
        <f>ROUND(O722/0.85,0)</f>
        <v>280</v>
      </c>
      <c r="R722" s="13">
        <f>Q722*P722</f>
        <v>280</v>
      </c>
    </row>
    <row r="723" spans="1:22" s="5" customFormat="1" ht="21" customHeight="1">
      <c r="A723" s="2">
        <v>1</v>
      </c>
      <c r="B723" s="15" t="s">
        <v>0</v>
      </c>
      <c r="C723" s="7" t="s">
        <v>1</v>
      </c>
      <c r="D723" s="7" t="s">
        <v>11</v>
      </c>
      <c r="E723" s="8" t="s">
        <v>2</v>
      </c>
      <c r="F723" s="7" t="s">
        <v>3</v>
      </c>
      <c r="G723" s="8" t="s">
        <v>4</v>
      </c>
      <c r="H723" s="7" t="s">
        <v>5</v>
      </c>
      <c r="I723" s="8" t="s">
        <v>6</v>
      </c>
      <c r="J723" s="8" t="s">
        <v>10</v>
      </c>
      <c r="K723" s="7" t="s">
        <v>7</v>
      </c>
      <c r="L723" s="8" t="s">
        <v>8</v>
      </c>
      <c r="M723" s="8" t="s">
        <v>9</v>
      </c>
      <c r="N723" s="16"/>
      <c r="O723" s="16"/>
      <c r="P723" s="16"/>
      <c r="Q723" s="16"/>
      <c r="R723" s="17"/>
      <c r="S723" s="17"/>
      <c r="T723" s="17"/>
      <c r="U723" s="17"/>
      <c r="V723" s="17"/>
    </row>
    <row r="724" spans="1:22" ht="15.75" customHeight="1">
      <c r="A724" s="2">
        <v>1</v>
      </c>
      <c r="C724" s="18" t="s">
        <v>15</v>
      </c>
      <c r="D724" s="18" t="s">
        <v>16</v>
      </c>
      <c r="E724" s="18">
        <v>1.1499999999999999</v>
      </c>
      <c r="F724" s="18" t="s">
        <v>192</v>
      </c>
      <c r="G724" s="18">
        <v>0.55000000000000004</v>
      </c>
      <c r="H724" s="18">
        <v>8</v>
      </c>
      <c r="I724" s="18">
        <f t="shared" ref="I724:I725" si="110">+H724*G724</f>
        <v>4.4000000000000004</v>
      </c>
      <c r="J724" s="18">
        <v>0</v>
      </c>
      <c r="K724" s="18">
        <v>5.1999999999999998E-2</v>
      </c>
      <c r="L724" s="18">
        <v>565</v>
      </c>
      <c r="M724" s="59">
        <f t="shared" ref="M724:M725" si="111">+L724*K724</f>
        <v>29.38</v>
      </c>
    </row>
    <row r="725" spans="1:22" ht="15.75" customHeight="1">
      <c r="A725" s="2">
        <v>1</v>
      </c>
      <c r="C725" s="18" t="s">
        <v>15</v>
      </c>
      <c r="D725" s="18" t="s">
        <v>16</v>
      </c>
      <c r="E725" s="18">
        <v>1.2</v>
      </c>
      <c r="F725" s="18" t="s">
        <v>192</v>
      </c>
      <c r="G725" s="18">
        <v>0.55000000000000004</v>
      </c>
      <c r="H725" s="18">
        <v>14</v>
      </c>
      <c r="I725" s="18">
        <f t="shared" si="110"/>
        <v>7.7000000000000011</v>
      </c>
      <c r="J725" s="18">
        <v>0</v>
      </c>
      <c r="K725" s="18">
        <v>0.106</v>
      </c>
      <c r="L725" s="18">
        <v>565</v>
      </c>
      <c r="M725" s="59">
        <f t="shared" si="111"/>
        <v>59.89</v>
      </c>
    </row>
    <row r="726" spans="1:22" ht="15.75" customHeight="1">
      <c r="A726" s="2">
        <v>1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</row>
    <row r="727" spans="1:22" ht="15.75" customHeight="1">
      <c r="A727" s="2">
        <v>1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</row>
    <row r="728" spans="1:22" ht="15.75" customHeight="1">
      <c r="A728" s="2">
        <v>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</row>
    <row r="729" spans="1:22" ht="15.75" customHeight="1">
      <c r="A729" s="2">
        <v>1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</row>
    <row r="730" spans="1:22" ht="15.75" customHeight="1" thickBot="1">
      <c r="A730" s="2">
        <v>1</v>
      </c>
      <c r="C730" s="19" t="s">
        <v>17</v>
      </c>
      <c r="D730" s="19"/>
      <c r="E730" s="19"/>
      <c r="F730" s="19"/>
      <c r="G730" s="19"/>
      <c r="H730" s="19">
        <f>SUM(H724:H729)</f>
        <v>22</v>
      </c>
      <c r="I730" s="19">
        <f>SUM(I724:I729)</f>
        <v>12.100000000000001</v>
      </c>
      <c r="J730" s="19">
        <f>SUM(J724:J729)</f>
        <v>0</v>
      </c>
      <c r="K730" s="19">
        <f>SUM(K724:K729)</f>
        <v>0.158</v>
      </c>
      <c r="L730" s="19"/>
      <c r="M730" s="20">
        <f>SUM(M724:M729)</f>
        <v>89.27</v>
      </c>
    </row>
    <row r="731" spans="1:22" ht="15.75" customHeight="1" thickBot="1">
      <c r="A731" s="2">
        <v>1</v>
      </c>
      <c r="B731" s="9">
        <f>+B722+1</f>
        <v>81</v>
      </c>
      <c r="C731" s="10" t="s">
        <v>62</v>
      </c>
      <c r="D731" s="10" t="s">
        <v>18</v>
      </c>
      <c r="E731" s="10"/>
      <c r="F731" s="11" t="s">
        <v>21</v>
      </c>
      <c r="G731" s="10" t="s">
        <v>14</v>
      </c>
      <c r="H731" s="12">
        <v>2.6</v>
      </c>
      <c r="I731" s="53">
        <f>ROUND(1924.15*1.035/31.1*0.756*1.12,2)</f>
        <v>54.22</v>
      </c>
      <c r="J731" s="54">
        <f>I731*H731</f>
        <v>140.97200000000001</v>
      </c>
      <c r="K731" s="55">
        <f>+H731*20+5+1</f>
        <v>58</v>
      </c>
      <c r="L731" s="56">
        <f>M739</f>
        <v>164.91500000000002</v>
      </c>
      <c r="M731" s="53">
        <f>I739</f>
        <v>12.1</v>
      </c>
      <c r="N731" s="57">
        <v>0</v>
      </c>
      <c r="O731" s="58">
        <f>SUM(J731:N731)</f>
        <v>375.98700000000008</v>
      </c>
      <c r="P731" s="10">
        <v>1</v>
      </c>
      <c r="Q731" s="22">
        <f>ROUND(O731/0.85,0)</f>
        <v>442</v>
      </c>
      <c r="R731" s="13">
        <f>Q731*P731</f>
        <v>442</v>
      </c>
    </row>
    <row r="732" spans="1:22" s="5" customFormat="1" ht="21" customHeight="1">
      <c r="A732" s="2">
        <v>1</v>
      </c>
      <c r="B732" s="15" t="s">
        <v>0</v>
      </c>
      <c r="C732" s="7" t="s">
        <v>1</v>
      </c>
      <c r="D732" s="7" t="s">
        <v>11</v>
      </c>
      <c r="E732" s="8" t="s">
        <v>2</v>
      </c>
      <c r="F732" s="7" t="s">
        <v>3</v>
      </c>
      <c r="G732" s="8" t="s">
        <v>4</v>
      </c>
      <c r="H732" s="7" t="s">
        <v>5</v>
      </c>
      <c r="I732" s="8" t="s">
        <v>6</v>
      </c>
      <c r="J732" s="8" t="s">
        <v>10</v>
      </c>
      <c r="K732" s="7" t="s">
        <v>7</v>
      </c>
      <c r="L732" s="8" t="s">
        <v>8</v>
      </c>
      <c r="M732" s="8" t="s">
        <v>9</v>
      </c>
      <c r="N732" s="16"/>
      <c r="O732" s="16"/>
      <c r="P732" s="16"/>
      <c r="Q732" s="16"/>
      <c r="R732" s="17"/>
      <c r="S732" s="17"/>
      <c r="T732" s="17"/>
      <c r="U732" s="17"/>
      <c r="V732" s="17"/>
    </row>
    <row r="733" spans="1:22" ht="15.75" customHeight="1">
      <c r="A733" s="2">
        <v>1</v>
      </c>
      <c r="C733" s="18" t="s">
        <v>15</v>
      </c>
      <c r="D733" s="18" t="s">
        <v>16</v>
      </c>
      <c r="E733" s="18">
        <v>1.3</v>
      </c>
      <c r="F733" s="18" t="s">
        <v>192</v>
      </c>
      <c r="G733" s="18">
        <v>0.55000000000000004</v>
      </c>
      <c r="H733" s="18">
        <v>20</v>
      </c>
      <c r="I733" s="18">
        <f t="shared" ref="I733:I734" si="112">+H733*G733</f>
        <v>11</v>
      </c>
      <c r="J733" s="18">
        <v>0</v>
      </c>
      <c r="K733" s="18">
        <v>0.17599999999999999</v>
      </c>
      <c r="L733" s="18">
        <v>565</v>
      </c>
      <c r="M733" s="59">
        <f t="shared" ref="M733:M734" si="113">+L733*K733</f>
        <v>99.44</v>
      </c>
    </row>
    <row r="734" spans="1:22" ht="15.75" customHeight="1">
      <c r="A734" s="2">
        <v>1</v>
      </c>
      <c r="C734" s="18" t="s">
        <v>15</v>
      </c>
      <c r="D734" s="18" t="s">
        <v>16</v>
      </c>
      <c r="E734" s="18">
        <v>2.4</v>
      </c>
      <c r="F734" s="18" t="s">
        <v>192</v>
      </c>
      <c r="G734" s="18">
        <v>0.55000000000000004</v>
      </c>
      <c r="H734" s="18">
        <v>2</v>
      </c>
      <c r="I734" s="18">
        <f t="shared" si="112"/>
        <v>1.1000000000000001</v>
      </c>
      <c r="J734" s="18">
        <v>0</v>
      </c>
      <c r="K734" s="18">
        <v>9.7000000000000003E-2</v>
      </c>
      <c r="L734" s="18">
        <v>675</v>
      </c>
      <c r="M734" s="59">
        <f t="shared" si="113"/>
        <v>65.475000000000009</v>
      </c>
    </row>
    <row r="735" spans="1:22" ht="15.75" customHeight="1">
      <c r="A735" s="2">
        <v>1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</row>
    <row r="736" spans="1:22" ht="15.75" customHeight="1">
      <c r="A736" s="2">
        <v>1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</row>
    <row r="737" spans="1:22" ht="15.75" customHeight="1">
      <c r="A737" s="2">
        <v>1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</row>
    <row r="738" spans="1:22" ht="15.75" customHeight="1">
      <c r="A738" s="2">
        <v>1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</row>
    <row r="739" spans="1:22" ht="15.75" customHeight="1" thickBot="1">
      <c r="A739" s="2">
        <v>1</v>
      </c>
      <c r="C739" s="19" t="s">
        <v>17</v>
      </c>
      <c r="D739" s="19"/>
      <c r="E739" s="19"/>
      <c r="F739" s="19"/>
      <c r="G739" s="19"/>
      <c r="H739" s="19">
        <f>SUM(H733:H738)</f>
        <v>22</v>
      </c>
      <c r="I739" s="19">
        <f>SUM(I733:I738)</f>
        <v>12.1</v>
      </c>
      <c r="J739" s="19">
        <f>SUM(J733:J738)</f>
        <v>0</v>
      </c>
      <c r="K739" s="19">
        <f>SUM(K733:K738)</f>
        <v>0.27300000000000002</v>
      </c>
      <c r="L739" s="19"/>
      <c r="M739" s="20">
        <f>SUM(M733:M738)</f>
        <v>164.91500000000002</v>
      </c>
    </row>
    <row r="740" spans="1:22" ht="15.75" customHeight="1" thickBot="1">
      <c r="A740" s="2">
        <v>1</v>
      </c>
      <c r="B740" s="9">
        <f>+B731+1</f>
        <v>82</v>
      </c>
      <c r="C740" s="10" t="s">
        <v>155</v>
      </c>
      <c r="D740" s="10" t="s">
        <v>18</v>
      </c>
      <c r="E740" s="10"/>
      <c r="F740" s="11" t="s">
        <v>13</v>
      </c>
      <c r="G740" s="10" t="s">
        <v>14</v>
      </c>
      <c r="H740" s="12">
        <v>2.8140000000000001</v>
      </c>
      <c r="I740" s="53">
        <f>ROUND(1924.15*1.035/31.1*0.756*1.12,2)</f>
        <v>54.22</v>
      </c>
      <c r="J740" s="54">
        <f>I740*H740</f>
        <v>152.57508000000001</v>
      </c>
      <c r="K740" s="55">
        <f>+H740*20+5+1</f>
        <v>62.28</v>
      </c>
      <c r="L740" s="56">
        <f>M748</f>
        <v>129.94999999999999</v>
      </c>
      <c r="M740" s="53">
        <f>I748</f>
        <v>8.8000000000000007</v>
      </c>
      <c r="N740" s="57">
        <v>0</v>
      </c>
      <c r="O740" s="58">
        <f>SUM(J740:N740)</f>
        <v>353.60507999999999</v>
      </c>
      <c r="P740" s="10">
        <v>1</v>
      </c>
      <c r="Q740" s="22">
        <f>ROUND(O740/0.85,0)</f>
        <v>416</v>
      </c>
      <c r="R740" s="13">
        <f>Q740*P740</f>
        <v>416</v>
      </c>
    </row>
    <row r="741" spans="1:22" s="5" customFormat="1" ht="21" customHeight="1">
      <c r="A741" s="2">
        <v>1</v>
      </c>
      <c r="B741" s="15" t="s">
        <v>0</v>
      </c>
      <c r="C741" s="7" t="s">
        <v>1</v>
      </c>
      <c r="D741" s="7" t="s">
        <v>11</v>
      </c>
      <c r="E741" s="8" t="s">
        <v>2</v>
      </c>
      <c r="F741" s="7" t="s">
        <v>3</v>
      </c>
      <c r="G741" s="8" t="s">
        <v>4</v>
      </c>
      <c r="H741" s="7" t="s">
        <v>5</v>
      </c>
      <c r="I741" s="8" t="s">
        <v>6</v>
      </c>
      <c r="J741" s="8" t="s">
        <v>10</v>
      </c>
      <c r="K741" s="7" t="s">
        <v>7</v>
      </c>
      <c r="L741" s="8" t="s">
        <v>8</v>
      </c>
      <c r="M741" s="8" t="s">
        <v>9</v>
      </c>
      <c r="N741" s="16"/>
      <c r="O741" s="16"/>
      <c r="P741" s="16"/>
      <c r="Q741" s="16"/>
      <c r="R741" s="17"/>
      <c r="S741" s="17"/>
      <c r="T741" s="17"/>
      <c r="U741" s="17"/>
      <c r="V741" s="17"/>
    </row>
    <row r="742" spans="1:22" ht="15.75" customHeight="1">
      <c r="A742" s="2">
        <v>1</v>
      </c>
      <c r="C742" s="18" t="s">
        <v>15</v>
      </c>
      <c r="D742" s="18" t="s">
        <v>16</v>
      </c>
      <c r="E742" s="18">
        <v>1.25</v>
      </c>
      <c r="F742" s="18" t="s">
        <v>192</v>
      </c>
      <c r="G742" s="18">
        <v>0.55000000000000004</v>
      </c>
      <c r="H742" s="18">
        <v>6</v>
      </c>
      <c r="I742" s="18">
        <f t="shared" ref="I742:I744" si="114">+H742*G742</f>
        <v>3.3000000000000003</v>
      </c>
      <c r="J742" s="18">
        <v>0</v>
      </c>
      <c r="K742" s="18">
        <v>5.3999999999999999E-2</v>
      </c>
      <c r="L742" s="18">
        <v>565</v>
      </c>
      <c r="M742" s="59">
        <f t="shared" ref="M742:M744" si="115">+L742*K742</f>
        <v>30.509999999999998</v>
      </c>
    </row>
    <row r="743" spans="1:22" ht="15.75" customHeight="1">
      <c r="A743" s="2">
        <v>1</v>
      </c>
      <c r="C743" s="18" t="s">
        <v>15</v>
      </c>
      <c r="D743" s="18" t="s">
        <v>16</v>
      </c>
      <c r="E743" s="18">
        <v>1.6</v>
      </c>
      <c r="F743" s="18" t="s">
        <v>192</v>
      </c>
      <c r="G743" s="18">
        <v>0.55000000000000004</v>
      </c>
      <c r="H743" s="18">
        <v>8</v>
      </c>
      <c r="I743" s="18">
        <f t="shared" si="114"/>
        <v>4.4000000000000004</v>
      </c>
      <c r="J743" s="18">
        <v>0</v>
      </c>
      <c r="K743" s="18">
        <v>0.13600000000000001</v>
      </c>
      <c r="L743" s="18">
        <v>565</v>
      </c>
      <c r="M743" s="59">
        <f t="shared" si="115"/>
        <v>76.84</v>
      </c>
    </row>
    <row r="744" spans="1:22" ht="15.75" customHeight="1">
      <c r="A744" s="2">
        <v>1</v>
      </c>
      <c r="C744" s="18" t="s">
        <v>15</v>
      </c>
      <c r="D744" s="18" t="s">
        <v>16</v>
      </c>
      <c r="E744" s="18">
        <v>1.7</v>
      </c>
      <c r="F744" s="18" t="s">
        <v>192</v>
      </c>
      <c r="G744" s="18">
        <v>0.55000000000000004</v>
      </c>
      <c r="H744" s="18">
        <v>2</v>
      </c>
      <c r="I744" s="18">
        <f t="shared" si="114"/>
        <v>1.1000000000000001</v>
      </c>
      <c r="J744" s="18">
        <v>0</v>
      </c>
      <c r="K744" s="18">
        <v>0.04</v>
      </c>
      <c r="L744" s="18">
        <v>565</v>
      </c>
      <c r="M744" s="59">
        <f t="shared" si="115"/>
        <v>22.6</v>
      </c>
    </row>
    <row r="745" spans="1:22" ht="15.75" customHeight="1">
      <c r="A745" s="2">
        <v>1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</row>
    <row r="746" spans="1:22" ht="15.75" customHeight="1">
      <c r="A746" s="2">
        <v>1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</row>
    <row r="747" spans="1:22" ht="15.75" customHeight="1">
      <c r="A747" s="2">
        <v>1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</row>
    <row r="748" spans="1:22" ht="15.75" customHeight="1" thickBot="1">
      <c r="A748" s="2">
        <v>1</v>
      </c>
      <c r="C748" s="19" t="s">
        <v>17</v>
      </c>
      <c r="D748" s="19"/>
      <c r="E748" s="19"/>
      <c r="F748" s="19"/>
      <c r="G748" s="19"/>
      <c r="H748" s="19">
        <f>SUM(H742:H747)</f>
        <v>16</v>
      </c>
      <c r="I748" s="19">
        <f>SUM(I742:I747)</f>
        <v>8.8000000000000007</v>
      </c>
      <c r="J748" s="19">
        <f>SUM(J742:J747)</f>
        <v>0</v>
      </c>
      <c r="K748" s="19">
        <f>SUM(K742:K747)</f>
        <v>0.23</v>
      </c>
      <c r="L748" s="19"/>
      <c r="M748" s="20">
        <f>SUM(M742:M747)</f>
        <v>129.94999999999999</v>
      </c>
    </row>
    <row r="749" spans="1:22" ht="15.75" customHeight="1" thickBot="1">
      <c r="A749" s="2">
        <v>1</v>
      </c>
      <c r="B749" s="9">
        <f>+B740+1</f>
        <v>83</v>
      </c>
      <c r="C749" s="10" t="s">
        <v>156</v>
      </c>
      <c r="D749" s="10" t="s">
        <v>18</v>
      </c>
      <c r="E749" s="10"/>
      <c r="F749" s="11" t="s">
        <v>13</v>
      </c>
      <c r="G749" s="10" t="s">
        <v>14</v>
      </c>
      <c r="H749" s="12">
        <v>2.3159999999999998</v>
      </c>
      <c r="I749" s="53">
        <f>ROUND(1924.15*1.035/31.1*0.756*1.12,2)</f>
        <v>54.22</v>
      </c>
      <c r="J749" s="54">
        <f>I749*H749</f>
        <v>125.57351999999999</v>
      </c>
      <c r="K749" s="55">
        <f>+H749*20+5+1</f>
        <v>52.319999999999993</v>
      </c>
      <c r="L749" s="56">
        <f>M757</f>
        <v>158.17500000000001</v>
      </c>
      <c r="M749" s="53">
        <f>I757</f>
        <v>12.1</v>
      </c>
      <c r="N749" s="57">
        <v>0</v>
      </c>
      <c r="O749" s="58">
        <f>SUM(J749:N749)</f>
        <v>348.16852</v>
      </c>
      <c r="P749" s="10">
        <v>1</v>
      </c>
      <c r="Q749" s="22">
        <f>ROUND(O749/0.85,0)</f>
        <v>410</v>
      </c>
      <c r="R749" s="13">
        <f>Q749*P749</f>
        <v>410</v>
      </c>
    </row>
    <row r="750" spans="1:22" s="5" customFormat="1" ht="21" customHeight="1">
      <c r="A750" s="2">
        <v>1</v>
      </c>
      <c r="B750" s="15" t="s">
        <v>0</v>
      </c>
      <c r="C750" s="7" t="s">
        <v>1</v>
      </c>
      <c r="D750" s="7" t="s">
        <v>11</v>
      </c>
      <c r="E750" s="8" t="s">
        <v>2</v>
      </c>
      <c r="F750" s="7" t="s">
        <v>3</v>
      </c>
      <c r="G750" s="8" t="s">
        <v>4</v>
      </c>
      <c r="H750" s="7" t="s">
        <v>5</v>
      </c>
      <c r="I750" s="8" t="s">
        <v>6</v>
      </c>
      <c r="J750" s="8" t="s">
        <v>10</v>
      </c>
      <c r="K750" s="7" t="s">
        <v>7</v>
      </c>
      <c r="L750" s="8" t="s">
        <v>8</v>
      </c>
      <c r="M750" s="8" t="s">
        <v>9</v>
      </c>
      <c r="N750" s="16"/>
      <c r="O750" s="16"/>
      <c r="P750" s="16"/>
      <c r="Q750" s="16"/>
      <c r="R750" s="17"/>
      <c r="S750" s="17"/>
      <c r="T750" s="17"/>
      <c r="U750" s="17"/>
      <c r="V750" s="17"/>
    </row>
    <row r="751" spans="1:22" ht="15.75" customHeight="1">
      <c r="A751" s="2">
        <v>1</v>
      </c>
      <c r="C751" s="18" t="s">
        <v>15</v>
      </c>
      <c r="D751" s="18" t="s">
        <v>16</v>
      </c>
      <c r="E751" s="18">
        <v>1.4</v>
      </c>
      <c r="F751" s="18" t="s">
        <v>192</v>
      </c>
      <c r="G751" s="18">
        <v>0.55000000000000004</v>
      </c>
      <c r="H751" s="18">
        <v>20</v>
      </c>
      <c r="I751" s="18">
        <f t="shared" ref="I751:I752" si="116">+H751*G751</f>
        <v>11</v>
      </c>
      <c r="J751" s="18">
        <v>0</v>
      </c>
      <c r="K751" s="18">
        <v>0.22500000000000001</v>
      </c>
      <c r="L751" s="18">
        <v>565</v>
      </c>
      <c r="M751" s="59">
        <f t="shared" ref="M751:M752" si="117">+L751*K751</f>
        <v>127.125</v>
      </c>
    </row>
    <row r="752" spans="1:22" ht="15.75" customHeight="1">
      <c r="A752" s="2">
        <v>1</v>
      </c>
      <c r="C752" s="18" t="s">
        <v>15</v>
      </c>
      <c r="D752" s="18" t="s">
        <v>16</v>
      </c>
      <c r="E752" s="18">
        <v>1.8</v>
      </c>
      <c r="F752" s="18" t="s">
        <v>192</v>
      </c>
      <c r="G752" s="18">
        <v>0.55000000000000004</v>
      </c>
      <c r="H752" s="18">
        <v>2</v>
      </c>
      <c r="I752" s="18">
        <f t="shared" si="116"/>
        <v>1.1000000000000001</v>
      </c>
      <c r="J752" s="18">
        <v>0</v>
      </c>
      <c r="K752" s="18">
        <v>4.5999999999999999E-2</v>
      </c>
      <c r="L752" s="18">
        <v>675</v>
      </c>
      <c r="M752" s="59">
        <f t="shared" si="117"/>
        <v>31.05</v>
      </c>
    </row>
    <row r="753" spans="1:22" ht="15.75" customHeight="1">
      <c r="A753" s="2">
        <v>1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</row>
    <row r="754" spans="1:22" ht="15.75" customHeight="1">
      <c r="A754" s="2">
        <v>1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</row>
    <row r="755" spans="1:22" ht="15.75" customHeight="1">
      <c r="A755" s="2">
        <v>1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</row>
    <row r="756" spans="1:22" ht="15.75" customHeight="1">
      <c r="A756" s="2">
        <v>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</row>
    <row r="757" spans="1:22" ht="15.75" customHeight="1" thickBot="1">
      <c r="A757" s="2">
        <v>1</v>
      </c>
      <c r="C757" s="19" t="s">
        <v>17</v>
      </c>
      <c r="D757" s="19"/>
      <c r="E757" s="19"/>
      <c r="F757" s="19"/>
      <c r="G757" s="19"/>
      <c r="H757" s="19">
        <f>SUM(H751:H756)</f>
        <v>22</v>
      </c>
      <c r="I757" s="19">
        <f>SUM(I751:I756)</f>
        <v>12.1</v>
      </c>
      <c r="J757" s="19">
        <f>SUM(J751:J756)</f>
        <v>0</v>
      </c>
      <c r="K757" s="19">
        <f>SUM(K751:K756)</f>
        <v>0.27100000000000002</v>
      </c>
      <c r="L757" s="19"/>
      <c r="M757" s="20">
        <f>SUM(M751:M756)</f>
        <v>158.17500000000001</v>
      </c>
    </row>
    <row r="758" spans="1:22" ht="15.75" customHeight="1" thickBot="1">
      <c r="A758" s="2">
        <v>1</v>
      </c>
      <c r="B758" s="9">
        <f>+B749+1</f>
        <v>84</v>
      </c>
      <c r="C758" s="10" t="s">
        <v>157</v>
      </c>
      <c r="D758" s="10" t="s">
        <v>18</v>
      </c>
      <c r="E758" s="10"/>
      <c r="F758" s="11" t="s">
        <v>13</v>
      </c>
      <c r="G758" s="10" t="s">
        <v>14</v>
      </c>
      <c r="H758" s="12">
        <v>2.4809999999999999</v>
      </c>
      <c r="I758" s="53">
        <f>ROUND(1924.15*1.035/31.1*0.756*1.12,2)</f>
        <v>54.22</v>
      </c>
      <c r="J758" s="54">
        <f>I758*H758</f>
        <v>134.51981999999998</v>
      </c>
      <c r="K758" s="55">
        <f>+H758*20+5+1</f>
        <v>55.62</v>
      </c>
      <c r="L758" s="56">
        <f>M766</f>
        <v>214.41</v>
      </c>
      <c r="M758" s="53">
        <f>I766</f>
        <v>11</v>
      </c>
      <c r="N758" s="57">
        <v>0</v>
      </c>
      <c r="O758" s="58">
        <f>SUM(J758:N758)</f>
        <v>415.54981999999995</v>
      </c>
      <c r="P758" s="10">
        <v>1</v>
      </c>
      <c r="Q758" s="22">
        <f>ROUND(O758/0.85,0)</f>
        <v>489</v>
      </c>
      <c r="R758" s="13">
        <f>Q758*P758</f>
        <v>489</v>
      </c>
    </row>
    <row r="759" spans="1:22" s="5" customFormat="1" ht="21" customHeight="1">
      <c r="A759" s="2">
        <v>1</v>
      </c>
      <c r="B759" s="15" t="s">
        <v>0</v>
      </c>
      <c r="C759" s="7" t="s">
        <v>1</v>
      </c>
      <c r="D759" s="7" t="s">
        <v>11</v>
      </c>
      <c r="E759" s="8" t="s">
        <v>2</v>
      </c>
      <c r="F759" s="7" t="s">
        <v>3</v>
      </c>
      <c r="G759" s="8" t="s">
        <v>4</v>
      </c>
      <c r="H759" s="7" t="s">
        <v>5</v>
      </c>
      <c r="I759" s="8" t="s">
        <v>6</v>
      </c>
      <c r="J759" s="8" t="s">
        <v>10</v>
      </c>
      <c r="K759" s="7" t="s">
        <v>7</v>
      </c>
      <c r="L759" s="8" t="s">
        <v>8</v>
      </c>
      <c r="M759" s="8" t="s">
        <v>9</v>
      </c>
      <c r="N759" s="16"/>
      <c r="O759" s="16"/>
      <c r="P759" s="16"/>
      <c r="Q759" s="16"/>
      <c r="R759" s="17"/>
      <c r="S759" s="17"/>
      <c r="T759" s="17"/>
      <c r="U759" s="17"/>
      <c r="V759" s="17"/>
    </row>
    <row r="760" spans="1:22" ht="15.75" customHeight="1">
      <c r="A760" s="2">
        <v>1</v>
      </c>
      <c r="C760" s="18" t="s">
        <v>15</v>
      </c>
      <c r="D760" s="18" t="s">
        <v>16</v>
      </c>
      <c r="E760" s="18">
        <v>1.4</v>
      </c>
      <c r="F760" s="18" t="s">
        <v>194</v>
      </c>
      <c r="G760" s="18">
        <v>0.55000000000000004</v>
      </c>
      <c r="H760" s="18">
        <v>16</v>
      </c>
      <c r="I760" s="18">
        <f t="shared" ref="I760:I762" si="118">+H760*G760</f>
        <v>8.8000000000000007</v>
      </c>
      <c r="J760" s="18">
        <v>0</v>
      </c>
      <c r="K760" s="18">
        <v>0.17399999999999999</v>
      </c>
      <c r="L760" s="18">
        <v>565</v>
      </c>
      <c r="M760" s="59">
        <f t="shared" ref="M760:M762" si="119">+L760*K760</f>
        <v>98.309999999999988</v>
      </c>
    </row>
    <row r="761" spans="1:22" ht="15.75" customHeight="1">
      <c r="A761" s="2">
        <v>1</v>
      </c>
      <c r="C761" s="18" t="s">
        <v>15</v>
      </c>
      <c r="D761" s="18" t="s">
        <v>16</v>
      </c>
      <c r="E761" s="18">
        <v>2.5</v>
      </c>
      <c r="F761" s="18" t="s">
        <v>192</v>
      </c>
      <c r="G761" s="18">
        <v>0.55000000000000004</v>
      </c>
      <c r="H761" s="18">
        <v>2</v>
      </c>
      <c r="I761" s="18">
        <f t="shared" si="118"/>
        <v>1.1000000000000001</v>
      </c>
      <c r="J761" s="18">
        <v>0</v>
      </c>
      <c r="K761" s="18">
        <v>0.106</v>
      </c>
      <c r="L761" s="18">
        <v>675</v>
      </c>
      <c r="M761" s="59">
        <f t="shared" si="119"/>
        <v>71.55</v>
      </c>
    </row>
    <row r="762" spans="1:22" ht="15.75" customHeight="1">
      <c r="A762" s="2">
        <v>1</v>
      </c>
      <c r="C762" s="18" t="s">
        <v>15</v>
      </c>
      <c r="D762" s="18" t="s">
        <v>16</v>
      </c>
      <c r="E762" s="18">
        <v>2</v>
      </c>
      <c r="F762" s="18" t="s">
        <v>192</v>
      </c>
      <c r="G762" s="18">
        <v>0.55000000000000004</v>
      </c>
      <c r="H762" s="18">
        <v>2</v>
      </c>
      <c r="I762" s="18">
        <f t="shared" si="118"/>
        <v>1.1000000000000001</v>
      </c>
      <c r="J762" s="18">
        <v>0</v>
      </c>
      <c r="K762" s="18">
        <v>6.6000000000000003E-2</v>
      </c>
      <c r="L762" s="18">
        <v>675</v>
      </c>
      <c r="M762" s="59">
        <f t="shared" si="119"/>
        <v>44.550000000000004</v>
      </c>
    </row>
    <row r="763" spans="1:22" ht="15.75" customHeight="1">
      <c r="A763" s="2">
        <v>1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</row>
    <row r="764" spans="1:22" ht="15.75" customHeight="1">
      <c r="A764" s="2">
        <v>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</row>
    <row r="765" spans="1:22" ht="15.75" customHeight="1">
      <c r="A765" s="2">
        <v>1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</row>
    <row r="766" spans="1:22" ht="15.75" customHeight="1" thickBot="1">
      <c r="A766" s="2">
        <v>1</v>
      </c>
      <c r="C766" s="19" t="s">
        <v>17</v>
      </c>
      <c r="D766" s="19"/>
      <c r="E766" s="19"/>
      <c r="F766" s="19"/>
      <c r="G766" s="19"/>
      <c r="H766" s="19">
        <f>SUM(H760:H765)</f>
        <v>20</v>
      </c>
      <c r="I766" s="19">
        <f>SUM(I760:I765)</f>
        <v>11</v>
      </c>
      <c r="J766" s="19">
        <f>SUM(J760:J765)</f>
        <v>0</v>
      </c>
      <c r="K766" s="19">
        <f>SUM(K760:K765)</f>
        <v>0.34599999999999997</v>
      </c>
      <c r="L766" s="19"/>
      <c r="M766" s="20">
        <f>SUM(M760:M765)</f>
        <v>214.41</v>
      </c>
    </row>
    <row r="767" spans="1:22" ht="15.75" customHeight="1" thickBot="1">
      <c r="A767" s="2">
        <v>1</v>
      </c>
      <c r="B767" s="9">
        <f>+B758+1</f>
        <v>85</v>
      </c>
      <c r="C767" s="10" t="s">
        <v>158</v>
      </c>
      <c r="D767" s="10" t="s">
        <v>18</v>
      </c>
      <c r="E767" s="10"/>
      <c r="F767" s="11" t="s">
        <v>13</v>
      </c>
      <c r="G767" s="10" t="s">
        <v>14</v>
      </c>
      <c r="H767" s="12">
        <v>2.746</v>
      </c>
      <c r="I767" s="53">
        <f>ROUND(1924.15*1.035/31.1*0.756*1.12,2)</f>
        <v>54.22</v>
      </c>
      <c r="J767" s="54">
        <f>I767*H767</f>
        <v>148.88811999999999</v>
      </c>
      <c r="K767" s="55">
        <f>+H767*20+5+1</f>
        <v>60.92</v>
      </c>
      <c r="L767" s="56">
        <f>M775</f>
        <v>123.17</v>
      </c>
      <c r="M767" s="53">
        <f>I775</f>
        <v>11</v>
      </c>
      <c r="N767" s="57">
        <v>0</v>
      </c>
      <c r="O767" s="58">
        <f>SUM(J767:N767)</f>
        <v>343.97811999999999</v>
      </c>
      <c r="P767" s="10">
        <v>1</v>
      </c>
      <c r="Q767" s="22">
        <f>ROUND(O767/0.85,0)</f>
        <v>405</v>
      </c>
      <c r="R767" s="13">
        <f>Q767*P767</f>
        <v>405</v>
      </c>
    </row>
    <row r="768" spans="1:22" s="5" customFormat="1" ht="21" customHeight="1">
      <c r="A768" s="2">
        <v>1</v>
      </c>
      <c r="B768" s="15" t="s">
        <v>0</v>
      </c>
      <c r="C768" s="7" t="s">
        <v>1</v>
      </c>
      <c r="D768" s="7" t="s">
        <v>11</v>
      </c>
      <c r="E768" s="8" t="s">
        <v>2</v>
      </c>
      <c r="F768" s="7" t="s">
        <v>3</v>
      </c>
      <c r="G768" s="8" t="s">
        <v>4</v>
      </c>
      <c r="H768" s="7" t="s">
        <v>5</v>
      </c>
      <c r="I768" s="8" t="s">
        <v>6</v>
      </c>
      <c r="J768" s="8" t="s">
        <v>10</v>
      </c>
      <c r="K768" s="7" t="s">
        <v>7</v>
      </c>
      <c r="L768" s="8" t="s">
        <v>8</v>
      </c>
      <c r="M768" s="8" t="s">
        <v>9</v>
      </c>
      <c r="N768" s="16"/>
      <c r="O768" s="16"/>
      <c r="P768" s="16"/>
      <c r="Q768" s="16"/>
      <c r="R768" s="17"/>
      <c r="S768" s="17"/>
      <c r="T768" s="17"/>
      <c r="U768" s="17"/>
      <c r="V768" s="17"/>
    </row>
    <row r="769" spans="1:22" ht="15.75" customHeight="1">
      <c r="A769" s="2">
        <v>1</v>
      </c>
      <c r="C769" s="18" t="s">
        <v>15</v>
      </c>
      <c r="D769" s="18" t="s">
        <v>16</v>
      </c>
      <c r="E769" s="18">
        <v>1.4</v>
      </c>
      <c r="F769" s="18" t="s">
        <v>192</v>
      </c>
      <c r="G769" s="18">
        <v>0.55000000000000004</v>
      </c>
      <c r="H769" s="18">
        <v>20</v>
      </c>
      <c r="I769" s="18">
        <f>+H769*G769</f>
        <v>11</v>
      </c>
      <c r="J769" s="18">
        <v>0</v>
      </c>
      <c r="K769" s="18">
        <v>0.218</v>
      </c>
      <c r="L769" s="18">
        <v>565</v>
      </c>
      <c r="M769" s="59">
        <f>+L769*K769</f>
        <v>123.17</v>
      </c>
    </row>
    <row r="770" spans="1:22" ht="15.75" customHeight="1">
      <c r="A770" s="2">
        <v>1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</row>
    <row r="771" spans="1:22" ht="15.75" customHeight="1">
      <c r="A771" s="2">
        <v>1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</row>
    <row r="772" spans="1:22" ht="15.75" customHeight="1">
      <c r="A772" s="2">
        <v>1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</row>
    <row r="773" spans="1:22" ht="15.75" customHeight="1">
      <c r="A773" s="2">
        <v>1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</row>
    <row r="774" spans="1:22" ht="15.75" customHeight="1">
      <c r="A774" s="2">
        <v>1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</row>
    <row r="775" spans="1:22" ht="15.75" customHeight="1" thickBot="1">
      <c r="A775" s="2">
        <v>1</v>
      </c>
      <c r="C775" s="19" t="s">
        <v>17</v>
      </c>
      <c r="D775" s="19"/>
      <c r="E775" s="19"/>
      <c r="F775" s="19"/>
      <c r="G775" s="19"/>
      <c r="H775" s="19">
        <f>SUM(H769:H774)</f>
        <v>20</v>
      </c>
      <c r="I775" s="19">
        <f>SUM(I769:I774)</f>
        <v>11</v>
      </c>
      <c r="J775" s="19">
        <f>SUM(J769:J774)</f>
        <v>0</v>
      </c>
      <c r="K775" s="19">
        <f>SUM(K769:K774)</f>
        <v>0.218</v>
      </c>
      <c r="L775" s="19"/>
      <c r="M775" s="20">
        <f>SUM(M769:M774)</f>
        <v>123.17</v>
      </c>
    </row>
    <row r="776" spans="1:22" ht="15.75" customHeight="1" thickBot="1">
      <c r="A776" s="2">
        <v>1</v>
      </c>
      <c r="B776" s="9">
        <f>+B767+1</f>
        <v>86</v>
      </c>
      <c r="C776" s="10" t="s">
        <v>159</v>
      </c>
      <c r="D776" s="10" t="s">
        <v>18</v>
      </c>
      <c r="E776" s="10"/>
      <c r="F776" s="11" t="s">
        <v>13</v>
      </c>
      <c r="G776" s="10" t="s">
        <v>14</v>
      </c>
      <c r="H776" s="12">
        <v>2.3620000000000001</v>
      </c>
      <c r="I776" s="53">
        <f>ROUND(1924.15*1.035/31.1*0.756*1.12,2)</f>
        <v>54.22</v>
      </c>
      <c r="J776" s="54">
        <f>I776*H776</f>
        <v>128.06764000000001</v>
      </c>
      <c r="K776" s="55">
        <f>+H776*20+5+1</f>
        <v>53.24</v>
      </c>
      <c r="L776" s="56">
        <f>M784</f>
        <v>295.65000000000003</v>
      </c>
      <c r="M776" s="53">
        <f>I784</f>
        <v>7.7000000000000011</v>
      </c>
      <c r="N776" s="57">
        <v>0</v>
      </c>
      <c r="O776" s="58">
        <f>SUM(J776:N776)</f>
        <v>484.65764000000007</v>
      </c>
      <c r="P776" s="10">
        <v>1</v>
      </c>
      <c r="Q776" s="22">
        <f>ROUND(O776/0.85,0)</f>
        <v>570</v>
      </c>
      <c r="R776" s="13">
        <f>Q776*P776</f>
        <v>570</v>
      </c>
    </row>
    <row r="777" spans="1:22" s="5" customFormat="1" ht="21" customHeight="1">
      <c r="A777" s="2">
        <v>1</v>
      </c>
      <c r="B777" s="15" t="s">
        <v>0</v>
      </c>
      <c r="C777" s="7" t="s">
        <v>1</v>
      </c>
      <c r="D777" s="7" t="s">
        <v>11</v>
      </c>
      <c r="E777" s="8" t="s">
        <v>2</v>
      </c>
      <c r="F777" s="7" t="s">
        <v>3</v>
      </c>
      <c r="G777" s="8" t="s">
        <v>4</v>
      </c>
      <c r="H777" s="7" t="s">
        <v>5</v>
      </c>
      <c r="I777" s="8" t="s">
        <v>6</v>
      </c>
      <c r="J777" s="8" t="s">
        <v>10</v>
      </c>
      <c r="K777" s="7" t="s">
        <v>7</v>
      </c>
      <c r="L777" s="8" t="s">
        <v>8</v>
      </c>
      <c r="M777" s="8" t="s">
        <v>9</v>
      </c>
      <c r="N777" s="16"/>
      <c r="O777" s="16"/>
      <c r="P777" s="16"/>
      <c r="Q777" s="16"/>
      <c r="R777" s="17"/>
      <c r="S777" s="17"/>
      <c r="T777" s="17"/>
      <c r="U777" s="17"/>
      <c r="V777" s="17"/>
    </row>
    <row r="778" spans="1:22" ht="15.75" customHeight="1">
      <c r="A778" s="2">
        <v>1</v>
      </c>
      <c r="C778" s="18" t="s">
        <v>15</v>
      </c>
      <c r="D778" s="18" t="s">
        <v>16</v>
      </c>
      <c r="E778" s="18">
        <v>1.9</v>
      </c>
      <c r="F778" s="18" t="s">
        <v>196</v>
      </c>
      <c r="G778" s="18">
        <v>0.55000000000000004</v>
      </c>
      <c r="H778" s="18">
        <v>12</v>
      </c>
      <c r="I778" s="18">
        <f t="shared" ref="I778:I779" si="120">+H778*G778</f>
        <v>6.6000000000000005</v>
      </c>
      <c r="J778" s="18">
        <v>0</v>
      </c>
      <c r="K778" s="18">
        <v>0.32400000000000001</v>
      </c>
      <c r="L778" s="18">
        <v>675</v>
      </c>
      <c r="M778" s="59">
        <f t="shared" ref="M778:M779" si="121">+L778*K778</f>
        <v>218.70000000000002</v>
      </c>
    </row>
    <row r="779" spans="1:22" ht="15.75" customHeight="1">
      <c r="A779" s="2">
        <v>1</v>
      </c>
      <c r="C779" s="18" t="s">
        <v>15</v>
      </c>
      <c r="D779" s="18" t="s">
        <v>16</v>
      </c>
      <c r="E779" s="18">
        <v>2.4</v>
      </c>
      <c r="F779" s="18" t="s">
        <v>192</v>
      </c>
      <c r="G779" s="18">
        <v>0.55000000000000004</v>
      </c>
      <c r="H779" s="18">
        <v>2</v>
      </c>
      <c r="I779" s="18">
        <f t="shared" si="120"/>
        <v>1.1000000000000001</v>
      </c>
      <c r="J779" s="18">
        <v>0</v>
      </c>
      <c r="K779" s="18">
        <v>0.114</v>
      </c>
      <c r="L779" s="18">
        <v>675</v>
      </c>
      <c r="M779" s="59">
        <f t="shared" si="121"/>
        <v>76.95</v>
      </c>
    </row>
    <row r="780" spans="1:22" ht="15.75" customHeight="1">
      <c r="A780" s="2">
        <v>1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</row>
    <row r="781" spans="1:22" ht="15.75" customHeight="1">
      <c r="A781" s="2">
        <v>1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</row>
    <row r="782" spans="1:22" ht="15.75" customHeight="1">
      <c r="A782" s="2">
        <v>1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</row>
    <row r="783" spans="1:22" ht="15.75" customHeight="1">
      <c r="A783" s="2">
        <v>1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</row>
    <row r="784" spans="1:22" ht="15.75" customHeight="1" thickBot="1">
      <c r="A784" s="2">
        <v>1</v>
      </c>
      <c r="C784" s="19" t="s">
        <v>17</v>
      </c>
      <c r="D784" s="19"/>
      <c r="E784" s="19"/>
      <c r="F784" s="19"/>
      <c r="G784" s="19"/>
      <c r="H784" s="19">
        <f>SUM(H778:H783)</f>
        <v>14</v>
      </c>
      <c r="I784" s="19">
        <f>SUM(I778:I783)</f>
        <v>7.7000000000000011</v>
      </c>
      <c r="J784" s="19">
        <f>SUM(J778:J783)</f>
        <v>0</v>
      </c>
      <c r="K784" s="19">
        <f>SUM(K778:K783)</f>
        <v>0.438</v>
      </c>
      <c r="L784" s="19"/>
      <c r="M784" s="20">
        <f>SUM(M778:M783)</f>
        <v>295.65000000000003</v>
      </c>
    </row>
    <row r="785" spans="1:22" ht="15.75" customHeight="1" thickBot="1">
      <c r="A785" s="2">
        <v>1</v>
      </c>
      <c r="B785" s="9">
        <f>+B776+1</f>
        <v>87</v>
      </c>
      <c r="C785" s="10" t="s">
        <v>160</v>
      </c>
      <c r="D785" s="10" t="s">
        <v>18</v>
      </c>
      <c r="E785" s="10"/>
      <c r="F785" s="11" t="s">
        <v>13</v>
      </c>
      <c r="G785" s="10" t="s">
        <v>14</v>
      </c>
      <c r="H785" s="12">
        <v>2.7149999999999999</v>
      </c>
      <c r="I785" s="53">
        <f>ROUND(1924.15*1.035/31.1*0.756*1.12,2)</f>
        <v>54.22</v>
      </c>
      <c r="J785" s="54">
        <f>I785*H785</f>
        <v>147.20729999999998</v>
      </c>
      <c r="K785" s="55">
        <f>+H785*20+5+1</f>
        <v>60.3</v>
      </c>
      <c r="L785" s="56">
        <f>M793</f>
        <v>71.754999999999995</v>
      </c>
      <c r="M785" s="53">
        <f>I793</f>
        <v>5.5</v>
      </c>
      <c r="N785" s="57">
        <v>0</v>
      </c>
      <c r="O785" s="58">
        <f>SUM(J785:N785)</f>
        <v>284.76229999999998</v>
      </c>
      <c r="P785" s="10">
        <v>1</v>
      </c>
      <c r="Q785" s="22">
        <f>ROUND(O785/0.85,0)</f>
        <v>335</v>
      </c>
      <c r="R785" s="13">
        <f>Q785*P785</f>
        <v>335</v>
      </c>
    </row>
    <row r="786" spans="1:22" s="5" customFormat="1" ht="21" customHeight="1">
      <c r="A786" s="2">
        <v>1</v>
      </c>
      <c r="B786" s="15" t="s">
        <v>0</v>
      </c>
      <c r="C786" s="7" t="s">
        <v>1</v>
      </c>
      <c r="D786" s="7" t="s">
        <v>11</v>
      </c>
      <c r="E786" s="8" t="s">
        <v>2</v>
      </c>
      <c r="F786" s="7" t="s">
        <v>3</v>
      </c>
      <c r="G786" s="8" t="s">
        <v>4</v>
      </c>
      <c r="H786" s="7" t="s">
        <v>5</v>
      </c>
      <c r="I786" s="8" t="s">
        <v>6</v>
      </c>
      <c r="J786" s="8" t="s">
        <v>10</v>
      </c>
      <c r="K786" s="7" t="s">
        <v>7</v>
      </c>
      <c r="L786" s="8" t="s">
        <v>8</v>
      </c>
      <c r="M786" s="8" t="s">
        <v>9</v>
      </c>
      <c r="N786" s="16"/>
      <c r="O786" s="16"/>
      <c r="P786" s="16"/>
      <c r="Q786" s="16"/>
      <c r="R786" s="17"/>
      <c r="S786" s="17"/>
      <c r="T786" s="17"/>
      <c r="U786" s="17"/>
      <c r="V786" s="17"/>
    </row>
    <row r="787" spans="1:22" ht="15.75" customHeight="1">
      <c r="A787" s="2">
        <v>1</v>
      </c>
      <c r="C787" s="18" t="s">
        <v>15</v>
      </c>
      <c r="D787" s="18" t="s">
        <v>16</v>
      </c>
      <c r="E787" s="18">
        <v>1.7</v>
      </c>
      <c r="F787" s="18" t="s">
        <v>192</v>
      </c>
      <c r="G787" s="18">
        <v>0.55000000000000004</v>
      </c>
      <c r="H787" s="18">
        <v>2</v>
      </c>
      <c r="I787" s="18">
        <f t="shared" ref="I787:I789" si="122">+H787*G787</f>
        <v>1.1000000000000001</v>
      </c>
      <c r="J787" s="18">
        <v>0</v>
      </c>
      <c r="K787" s="18">
        <v>4.2000000000000003E-2</v>
      </c>
      <c r="L787" s="18">
        <v>565</v>
      </c>
      <c r="M787" s="59">
        <f t="shared" ref="M787:M789" si="123">+L787*K787</f>
        <v>23.73</v>
      </c>
    </row>
    <row r="788" spans="1:22" ht="15.75" customHeight="1">
      <c r="A788" s="2">
        <v>1</v>
      </c>
      <c r="C788" s="18" t="s">
        <v>15</v>
      </c>
      <c r="D788" s="18" t="s">
        <v>16</v>
      </c>
      <c r="E788" s="18">
        <v>1.3</v>
      </c>
      <c r="F788" s="18" t="s">
        <v>192</v>
      </c>
      <c r="G788" s="18">
        <v>0.55000000000000004</v>
      </c>
      <c r="H788" s="18">
        <v>4</v>
      </c>
      <c r="I788" s="18">
        <f t="shared" si="122"/>
        <v>2.2000000000000002</v>
      </c>
      <c r="J788" s="18">
        <v>0</v>
      </c>
      <c r="K788" s="18">
        <v>0.04</v>
      </c>
      <c r="L788" s="18">
        <v>565</v>
      </c>
      <c r="M788" s="59">
        <f t="shared" si="123"/>
        <v>22.6</v>
      </c>
    </row>
    <row r="789" spans="1:22" ht="15.75" customHeight="1">
      <c r="A789" s="2">
        <v>1</v>
      </c>
      <c r="C789" s="18" t="s">
        <v>15</v>
      </c>
      <c r="D789" s="18" t="s">
        <v>16</v>
      </c>
      <c r="E789" s="18">
        <v>1.4</v>
      </c>
      <c r="F789" s="18" t="s">
        <v>192</v>
      </c>
      <c r="G789" s="18">
        <v>0.55000000000000004</v>
      </c>
      <c r="H789" s="18">
        <v>4</v>
      </c>
      <c r="I789" s="18">
        <f t="shared" si="122"/>
        <v>2.2000000000000002</v>
      </c>
      <c r="J789" s="18">
        <v>0</v>
      </c>
      <c r="K789" s="18">
        <v>4.4999999999999998E-2</v>
      </c>
      <c r="L789" s="18">
        <v>565</v>
      </c>
      <c r="M789" s="59">
        <f t="shared" si="123"/>
        <v>25.425000000000001</v>
      </c>
    </row>
    <row r="790" spans="1:22" ht="15.75" customHeight="1">
      <c r="A790" s="2">
        <v>1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</row>
    <row r="791" spans="1:22" ht="15.75" customHeight="1">
      <c r="A791" s="2">
        <v>1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</row>
    <row r="792" spans="1:22" ht="15.75" customHeight="1">
      <c r="A792" s="2">
        <v>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</row>
    <row r="793" spans="1:22" ht="15.75" customHeight="1" thickBot="1">
      <c r="A793" s="2">
        <v>1</v>
      </c>
      <c r="C793" s="19" t="s">
        <v>17</v>
      </c>
      <c r="D793" s="19"/>
      <c r="E793" s="19"/>
      <c r="F793" s="19"/>
      <c r="G793" s="19"/>
      <c r="H793" s="19">
        <f>SUM(H787:H792)</f>
        <v>10</v>
      </c>
      <c r="I793" s="19">
        <f>SUM(I787:I792)</f>
        <v>5.5</v>
      </c>
      <c r="J793" s="19">
        <f>SUM(J787:J792)</f>
        <v>0</v>
      </c>
      <c r="K793" s="19">
        <f>SUM(K787:K792)</f>
        <v>0.127</v>
      </c>
      <c r="L793" s="19"/>
      <c r="M793" s="20">
        <f>SUM(M787:M792)</f>
        <v>71.754999999999995</v>
      </c>
    </row>
    <row r="794" spans="1:22" ht="15.75" customHeight="1" thickBot="1">
      <c r="A794" s="2">
        <v>1</v>
      </c>
      <c r="B794" s="9">
        <f>+B785+1</f>
        <v>88</v>
      </c>
      <c r="C794" s="10" t="s">
        <v>161</v>
      </c>
      <c r="D794" s="10" t="s">
        <v>18</v>
      </c>
      <c r="E794" s="10"/>
      <c r="F794" s="11" t="s">
        <v>13</v>
      </c>
      <c r="G794" s="10" t="s">
        <v>14</v>
      </c>
      <c r="H794" s="12">
        <v>2.7530000000000001</v>
      </c>
      <c r="I794" s="53">
        <f>ROUND(1924.15*1.035/31.1*0.756*1.12,2)</f>
        <v>54.22</v>
      </c>
      <c r="J794" s="54">
        <f>I794*H794</f>
        <v>149.26766000000001</v>
      </c>
      <c r="K794" s="55">
        <f>+H794*20+5+1</f>
        <v>61.06</v>
      </c>
      <c r="L794" s="56">
        <f>M802</f>
        <v>184.44</v>
      </c>
      <c r="M794" s="53">
        <f>I802</f>
        <v>6.6000000000000005</v>
      </c>
      <c r="N794" s="57">
        <v>0</v>
      </c>
      <c r="O794" s="58">
        <f>SUM(J794:N794)</f>
        <v>401.36766</v>
      </c>
      <c r="P794" s="10">
        <v>1</v>
      </c>
      <c r="Q794" s="22">
        <f>ROUND(O794/0.85,0)</f>
        <v>472</v>
      </c>
      <c r="R794" s="13">
        <f>Q794*P794</f>
        <v>472</v>
      </c>
    </row>
    <row r="795" spans="1:22" s="5" customFormat="1" ht="21" customHeight="1">
      <c r="A795" s="2">
        <v>1</v>
      </c>
      <c r="B795" s="15" t="s">
        <v>0</v>
      </c>
      <c r="C795" s="7" t="s">
        <v>1</v>
      </c>
      <c r="D795" s="7" t="s">
        <v>11</v>
      </c>
      <c r="E795" s="8" t="s">
        <v>2</v>
      </c>
      <c r="F795" s="7" t="s">
        <v>3</v>
      </c>
      <c r="G795" s="8" t="s">
        <v>4</v>
      </c>
      <c r="H795" s="7" t="s">
        <v>5</v>
      </c>
      <c r="I795" s="8" t="s">
        <v>6</v>
      </c>
      <c r="J795" s="8" t="s">
        <v>10</v>
      </c>
      <c r="K795" s="7" t="s">
        <v>7</v>
      </c>
      <c r="L795" s="8" t="s">
        <v>8</v>
      </c>
      <c r="M795" s="8" t="s">
        <v>9</v>
      </c>
      <c r="N795" s="16"/>
      <c r="O795" s="16"/>
      <c r="P795" s="16"/>
      <c r="Q795" s="16"/>
      <c r="R795" s="17"/>
      <c r="S795" s="17"/>
      <c r="T795" s="17"/>
      <c r="U795" s="17"/>
      <c r="V795" s="17"/>
    </row>
    <row r="796" spans="1:22" ht="15.75" customHeight="1">
      <c r="A796" s="2">
        <v>1</v>
      </c>
      <c r="C796" s="18" t="s">
        <v>15</v>
      </c>
      <c r="D796" s="18" t="s">
        <v>16</v>
      </c>
      <c r="E796" s="18">
        <v>1.4</v>
      </c>
      <c r="F796" s="18" t="s">
        <v>192</v>
      </c>
      <c r="G796" s="18">
        <v>0.55000000000000004</v>
      </c>
      <c r="H796" s="18">
        <v>2</v>
      </c>
      <c r="I796" s="18">
        <f t="shared" ref="I796:I798" si="124">+H796*G796</f>
        <v>1.1000000000000001</v>
      </c>
      <c r="J796" s="18">
        <v>0</v>
      </c>
      <c r="K796" s="18">
        <v>2.1999999999999999E-2</v>
      </c>
      <c r="L796" s="18">
        <v>565</v>
      </c>
      <c r="M796" s="59">
        <f t="shared" ref="M796:M798" si="125">+L796*K796</f>
        <v>12.43</v>
      </c>
    </row>
    <row r="797" spans="1:22" ht="15.75" customHeight="1">
      <c r="A797" s="2">
        <v>1</v>
      </c>
      <c r="C797" s="18" t="s">
        <v>15</v>
      </c>
      <c r="D797" s="18" t="s">
        <v>16</v>
      </c>
      <c r="E797" s="18">
        <v>1.7</v>
      </c>
      <c r="F797" s="18" t="s">
        <v>193</v>
      </c>
      <c r="G797" s="18">
        <v>0.55000000000000004</v>
      </c>
      <c r="H797" s="18">
        <v>2</v>
      </c>
      <c r="I797" s="18">
        <f t="shared" si="124"/>
        <v>1.1000000000000001</v>
      </c>
      <c r="J797" s="18">
        <v>0</v>
      </c>
      <c r="K797" s="18">
        <v>4.3999999999999997E-2</v>
      </c>
      <c r="L797" s="18">
        <v>565</v>
      </c>
      <c r="M797" s="59">
        <f t="shared" si="125"/>
        <v>24.86</v>
      </c>
    </row>
    <row r="798" spans="1:22" ht="15.75" customHeight="1">
      <c r="A798" s="2">
        <v>1</v>
      </c>
      <c r="C798" s="18" t="s">
        <v>15</v>
      </c>
      <c r="D798" s="18" t="s">
        <v>16</v>
      </c>
      <c r="E798" s="18">
        <v>1.9</v>
      </c>
      <c r="F798" s="18" t="s">
        <v>192</v>
      </c>
      <c r="G798" s="18">
        <v>0.55000000000000004</v>
      </c>
      <c r="H798" s="18">
        <v>8</v>
      </c>
      <c r="I798" s="18">
        <f t="shared" si="124"/>
        <v>4.4000000000000004</v>
      </c>
      <c r="J798" s="18">
        <v>0</v>
      </c>
      <c r="K798" s="18">
        <v>0.218</v>
      </c>
      <c r="L798" s="18">
        <v>675</v>
      </c>
      <c r="M798" s="59">
        <f t="shared" si="125"/>
        <v>147.15</v>
      </c>
    </row>
    <row r="799" spans="1:22" ht="15.75" customHeight="1">
      <c r="A799" s="2">
        <v>1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</row>
    <row r="800" spans="1:22" ht="15.75" customHeight="1">
      <c r="A800" s="2">
        <v>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</row>
    <row r="801" spans="1:22" ht="15.75" customHeight="1">
      <c r="A801" s="2">
        <v>1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</row>
    <row r="802" spans="1:22" ht="15.75" customHeight="1" thickBot="1">
      <c r="A802" s="2">
        <v>1</v>
      </c>
      <c r="C802" s="19" t="s">
        <v>17</v>
      </c>
      <c r="D802" s="19"/>
      <c r="E802" s="19"/>
      <c r="F802" s="19"/>
      <c r="G802" s="19"/>
      <c r="H802" s="19">
        <f>SUM(H796:H801)</f>
        <v>12</v>
      </c>
      <c r="I802" s="19">
        <f>SUM(I796:I801)</f>
        <v>6.6000000000000005</v>
      </c>
      <c r="J802" s="19">
        <f>SUM(J796:J801)</f>
        <v>0</v>
      </c>
      <c r="K802" s="19">
        <f>SUM(K796:K801)</f>
        <v>0.28400000000000003</v>
      </c>
      <c r="L802" s="19"/>
      <c r="M802" s="20">
        <f>SUM(M796:M801)</f>
        <v>184.44</v>
      </c>
    </row>
    <row r="803" spans="1:22" ht="15.75" customHeight="1" thickBot="1">
      <c r="A803" s="2">
        <v>1</v>
      </c>
      <c r="B803" s="9">
        <f>+B794+1</f>
        <v>89</v>
      </c>
      <c r="C803" s="10" t="s">
        <v>162</v>
      </c>
      <c r="D803" s="10" t="s">
        <v>18</v>
      </c>
      <c r="E803" s="10"/>
      <c r="F803" s="11" t="s">
        <v>13</v>
      </c>
      <c r="G803" s="10" t="s">
        <v>14</v>
      </c>
      <c r="H803" s="12">
        <v>3.593</v>
      </c>
      <c r="I803" s="53">
        <f>ROUND(1924.15*1.035/31.1*0.756*1.12,2)</f>
        <v>54.22</v>
      </c>
      <c r="J803" s="54">
        <f>I803*H803</f>
        <v>194.81245999999999</v>
      </c>
      <c r="K803" s="55">
        <f>+H803*20+5+1</f>
        <v>77.86</v>
      </c>
      <c r="L803" s="56">
        <f>M811</f>
        <v>228.52500000000001</v>
      </c>
      <c r="M803" s="53">
        <f>I811</f>
        <v>13.200000000000001</v>
      </c>
      <c r="N803" s="57">
        <v>0</v>
      </c>
      <c r="O803" s="58">
        <f>SUM(J803:N803)</f>
        <v>514.39746000000002</v>
      </c>
      <c r="P803" s="10">
        <v>1</v>
      </c>
      <c r="Q803" s="22">
        <f>ROUND(O803/0.85,0)</f>
        <v>605</v>
      </c>
      <c r="R803" s="13">
        <f>Q803*P803</f>
        <v>605</v>
      </c>
    </row>
    <row r="804" spans="1:22" s="5" customFormat="1" ht="21" customHeight="1">
      <c r="A804" s="2">
        <v>1</v>
      </c>
      <c r="B804" s="15" t="s">
        <v>0</v>
      </c>
      <c r="C804" s="7" t="s">
        <v>1</v>
      </c>
      <c r="D804" s="7" t="s">
        <v>11</v>
      </c>
      <c r="E804" s="8" t="s">
        <v>2</v>
      </c>
      <c r="F804" s="7" t="s">
        <v>3</v>
      </c>
      <c r="G804" s="8" t="s">
        <v>4</v>
      </c>
      <c r="H804" s="7" t="s">
        <v>5</v>
      </c>
      <c r="I804" s="8" t="s">
        <v>6</v>
      </c>
      <c r="J804" s="8" t="s">
        <v>10</v>
      </c>
      <c r="K804" s="7" t="s">
        <v>7</v>
      </c>
      <c r="L804" s="8" t="s">
        <v>8</v>
      </c>
      <c r="M804" s="8" t="s">
        <v>9</v>
      </c>
      <c r="N804" s="16"/>
      <c r="O804" s="16"/>
      <c r="P804" s="16"/>
      <c r="Q804" s="16"/>
      <c r="R804" s="17"/>
      <c r="S804" s="17"/>
      <c r="T804" s="17"/>
      <c r="U804" s="17"/>
      <c r="V804" s="17"/>
    </row>
    <row r="805" spans="1:22" ht="15.75" customHeight="1">
      <c r="A805" s="2">
        <v>1</v>
      </c>
      <c r="C805" s="18" t="s">
        <v>15</v>
      </c>
      <c r="D805" s="18" t="s">
        <v>16</v>
      </c>
      <c r="E805" s="18">
        <v>1.25</v>
      </c>
      <c r="F805" s="18" t="s">
        <v>192</v>
      </c>
      <c r="G805" s="18">
        <v>0.55000000000000004</v>
      </c>
      <c r="H805" s="18">
        <v>10</v>
      </c>
      <c r="I805" s="18">
        <f t="shared" ref="I805:I807" si="126">+H805*G805</f>
        <v>5.5</v>
      </c>
      <c r="J805" s="18">
        <v>0</v>
      </c>
      <c r="K805" s="18">
        <v>8.3000000000000004E-2</v>
      </c>
      <c r="L805" s="18">
        <v>565</v>
      </c>
      <c r="M805" s="59">
        <f t="shared" ref="M805:M807" si="127">+L805*K805</f>
        <v>46.895000000000003</v>
      </c>
    </row>
    <row r="806" spans="1:22" ht="15.75" customHeight="1">
      <c r="A806" s="2">
        <v>1</v>
      </c>
      <c r="C806" s="18" t="s">
        <v>15</v>
      </c>
      <c r="D806" s="18" t="s">
        <v>16</v>
      </c>
      <c r="E806" s="18">
        <v>1.6</v>
      </c>
      <c r="F806" s="18" t="s">
        <v>192</v>
      </c>
      <c r="G806" s="18">
        <v>0.55000000000000004</v>
      </c>
      <c r="H806" s="18">
        <v>12</v>
      </c>
      <c r="I806" s="18">
        <f t="shared" si="126"/>
        <v>6.6000000000000005</v>
      </c>
      <c r="J806" s="18">
        <v>0</v>
      </c>
      <c r="K806" s="18">
        <v>0.20200000000000001</v>
      </c>
      <c r="L806" s="18">
        <v>565</v>
      </c>
      <c r="M806" s="59">
        <f t="shared" si="127"/>
        <v>114.13000000000001</v>
      </c>
    </row>
    <row r="807" spans="1:22" ht="15.75" customHeight="1">
      <c r="A807" s="2">
        <v>1</v>
      </c>
      <c r="C807" s="18" t="s">
        <v>15</v>
      </c>
      <c r="D807" s="18" t="s">
        <v>16</v>
      </c>
      <c r="E807" s="18">
        <v>2.4</v>
      </c>
      <c r="F807" s="18" t="s">
        <v>193</v>
      </c>
      <c r="G807" s="18">
        <v>0.55000000000000004</v>
      </c>
      <c r="H807" s="18">
        <v>2</v>
      </c>
      <c r="I807" s="18">
        <f t="shared" si="126"/>
        <v>1.1000000000000001</v>
      </c>
      <c r="J807" s="18">
        <v>0</v>
      </c>
      <c r="K807" s="18">
        <v>0.1</v>
      </c>
      <c r="L807" s="18">
        <v>675</v>
      </c>
      <c r="M807" s="59">
        <f t="shared" si="127"/>
        <v>67.5</v>
      </c>
    </row>
    <row r="808" spans="1:22" ht="15.75" customHeight="1">
      <c r="A808" s="2">
        <v>1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</row>
    <row r="809" spans="1:22" ht="15.75" customHeight="1">
      <c r="A809" s="2">
        <v>1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</row>
    <row r="810" spans="1:22" ht="15.75" customHeight="1">
      <c r="A810" s="2">
        <v>1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</row>
    <row r="811" spans="1:22" ht="15.75" customHeight="1" thickBot="1">
      <c r="A811" s="2">
        <v>1</v>
      </c>
      <c r="C811" s="19" t="s">
        <v>17</v>
      </c>
      <c r="D811" s="19"/>
      <c r="E811" s="19"/>
      <c r="F811" s="19"/>
      <c r="G811" s="19"/>
      <c r="H811" s="19">
        <f>SUM(H805:H810)</f>
        <v>24</v>
      </c>
      <c r="I811" s="19">
        <f>SUM(I805:I810)</f>
        <v>13.200000000000001</v>
      </c>
      <c r="J811" s="19">
        <f>SUM(J805:J810)</f>
        <v>0</v>
      </c>
      <c r="K811" s="19">
        <f>SUM(K805:K810)</f>
        <v>0.38500000000000001</v>
      </c>
      <c r="L811" s="19"/>
      <c r="M811" s="20">
        <f>SUM(M805:M810)</f>
        <v>228.52500000000001</v>
      </c>
    </row>
    <row r="812" spans="1:22" ht="15.75" customHeight="1" thickBot="1">
      <c r="A812" s="2">
        <v>1</v>
      </c>
      <c r="B812" s="9">
        <f>+B803+1</f>
        <v>90</v>
      </c>
      <c r="C812" s="10" t="s">
        <v>163</v>
      </c>
      <c r="D812" s="10" t="s">
        <v>18</v>
      </c>
      <c r="E812" s="10"/>
      <c r="F812" s="11" t="s">
        <v>13</v>
      </c>
      <c r="G812" s="10" t="s">
        <v>14</v>
      </c>
      <c r="H812" s="12">
        <v>2.819</v>
      </c>
      <c r="I812" s="53">
        <f>ROUND(1924.15*1.035/31.1*0.756*1.12,2)</f>
        <v>54.22</v>
      </c>
      <c r="J812" s="54">
        <f>I812*H812</f>
        <v>152.84618</v>
      </c>
      <c r="K812" s="55">
        <f>+H812*20+5+1</f>
        <v>62.379999999999995</v>
      </c>
      <c r="L812" s="56">
        <f>M820</f>
        <v>132.10499999999999</v>
      </c>
      <c r="M812" s="53">
        <f>I820</f>
        <v>5.5</v>
      </c>
      <c r="N812" s="57">
        <v>0</v>
      </c>
      <c r="O812" s="58">
        <f>SUM(J812:N812)</f>
        <v>352.83118000000002</v>
      </c>
      <c r="P812" s="10">
        <v>1</v>
      </c>
      <c r="Q812" s="22">
        <f>ROUND(O812/0.85,0)</f>
        <v>415</v>
      </c>
      <c r="R812" s="13">
        <f>Q812*P812</f>
        <v>415</v>
      </c>
    </row>
    <row r="813" spans="1:22" s="5" customFormat="1" ht="21" customHeight="1">
      <c r="A813" s="2">
        <v>1</v>
      </c>
      <c r="B813" s="15" t="s">
        <v>0</v>
      </c>
      <c r="C813" s="7" t="s">
        <v>1</v>
      </c>
      <c r="D813" s="7" t="s">
        <v>11</v>
      </c>
      <c r="E813" s="8" t="s">
        <v>2</v>
      </c>
      <c r="F813" s="7" t="s">
        <v>3</v>
      </c>
      <c r="G813" s="8" t="s">
        <v>4</v>
      </c>
      <c r="H813" s="7" t="s">
        <v>5</v>
      </c>
      <c r="I813" s="8" t="s">
        <v>6</v>
      </c>
      <c r="J813" s="8" t="s">
        <v>10</v>
      </c>
      <c r="K813" s="7" t="s">
        <v>7</v>
      </c>
      <c r="L813" s="8" t="s">
        <v>8</v>
      </c>
      <c r="M813" s="8" t="s">
        <v>9</v>
      </c>
      <c r="N813" s="16"/>
      <c r="O813" s="16"/>
      <c r="P813" s="16"/>
      <c r="Q813" s="16"/>
      <c r="R813" s="17"/>
      <c r="S813" s="17"/>
      <c r="T813" s="17"/>
      <c r="U813" s="17"/>
      <c r="V813" s="17"/>
    </row>
    <row r="814" spans="1:22" ht="15.75" customHeight="1">
      <c r="A814" s="2">
        <v>1</v>
      </c>
      <c r="C814" s="18" t="s">
        <v>15</v>
      </c>
      <c r="D814" s="18" t="s">
        <v>16</v>
      </c>
      <c r="E814" s="18">
        <v>1.2</v>
      </c>
      <c r="F814" s="18" t="s">
        <v>192</v>
      </c>
      <c r="G814" s="18">
        <v>0.55000000000000004</v>
      </c>
      <c r="H814" s="18">
        <v>8</v>
      </c>
      <c r="I814" s="18">
        <f t="shared" ref="I814:I815" si="128">+H814*G814</f>
        <v>4.4000000000000004</v>
      </c>
      <c r="J814" s="18">
        <v>0</v>
      </c>
      <c r="K814" s="18">
        <v>5.7000000000000002E-2</v>
      </c>
      <c r="L814" s="18">
        <v>565</v>
      </c>
      <c r="M814" s="59">
        <f t="shared" ref="M814:M815" si="129">+L814*K814</f>
        <v>32.204999999999998</v>
      </c>
    </row>
    <row r="815" spans="1:22" ht="15.75" customHeight="1">
      <c r="A815" s="2">
        <v>1</v>
      </c>
      <c r="C815" s="18" t="s">
        <v>15</v>
      </c>
      <c r="D815" s="18" t="s">
        <v>16</v>
      </c>
      <c r="E815" s="18">
        <v>2.6</v>
      </c>
      <c r="F815" s="18" t="s">
        <v>193</v>
      </c>
      <c r="G815" s="18">
        <v>0.55000000000000004</v>
      </c>
      <c r="H815" s="18">
        <v>2</v>
      </c>
      <c r="I815" s="18">
        <f t="shared" si="128"/>
        <v>1.1000000000000001</v>
      </c>
      <c r="J815" s="18">
        <v>0</v>
      </c>
      <c r="K815" s="18">
        <v>0.14799999999999999</v>
      </c>
      <c r="L815" s="18">
        <v>675</v>
      </c>
      <c r="M815" s="59">
        <f t="shared" si="129"/>
        <v>99.899999999999991</v>
      </c>
    </row>
    <row r="816" spans="1:22" ht="15.75" customHeight="1">
      <c r="A816" s="2">
        <v>1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</row>
    <row r="817" spans="1:22" ht="15.75" customHeight="1">
      <c r="A817" s="2">
        <v>1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</row>
    <row r="818" spans="1:22" ht="15.75" customHeight="1">
      <c r="A818" s="2">
        <v>1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</row>
    <row r="819" spans="1:22" ht="15.75" customHeight="1">
      <c r="A819" s="2">
        <v>1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</row>
    <row r="820" spans="1:22" ht="15.75" customHeight="1" thickBot="1">
      <c r="A820" s="2">
        <v>1</v>
      </c>
      <c r="C820" s="19" t="s">
        <v>17</v>
      </c>
      <c r="D820" s="19"/>
      <c r="E820" s="19"/>
      <c r="F820" s="19"/>
      <c r="G820" s="19"/>
      <c r="H820" s="19">
        <f>SUM(H814:H819)</f>
        <v>10</v>
      </c>
      <c r="I820" s="19">
        <f>SUM(I814:I819)</f>
        <v>5.5</v>
      </c>
      <c r="J820" s="19">
        <f>SUM(J814:J819)</f>
        <v>0</v>
      </c>
      <c r="K820" s="19">
        <f>SUM(K814:K819)</f>
        <v>0.20499999999999999</v>
      </c>
      <c r="L820" s="19"/>
      <c r="M820" s="20">
        <f>SUM(M814:M819)</f>
        <v>132.10499999999999</v>
      </c>
    </row>
    <row r="821" spans="1:22" ht="15.75" customHeight="1" thickBot="1">
      <c r="A821" s="2">
        <v>1</v>
      </c>
      <c r="B821" s="9">
        <f>+B812+1</f>
        <v>91</v>
      </c>
      <c r="C821" s="10" t="s">
        <v>164</v>
      </c>
      <c r="D821" s="10" t="s">
        <v>18</v>
      </c>
      <c r="E821" s="10"/>
      <c r="F821" s="11" t="s">
        <v>13</v>
      </c>
      <c r="G821" s="10" t="s">
        <v>14</v>
      </c>
      <c r="H821" s="12">
        <v>2.86</v>
      </c>
      <c r="I821" s="53">
        <f>ROUND(1924.15*1.035/31.1*0.756*1.12,2)</f>
        <v>54.22</v>
      </c>
      <c r="J821" s="54">
        <f>I821*H821</f>
        <v>155.0692</v>
      </c>
      <c r="K821" s="55">
        <f>+H821*20+5+1</f>
        <v>63.199999999999996</v>
      </c>
      <c r="L821" s="56">
        <f>M829</f>
        <v>127.50500000000001</v>
      </c>
      <c r="M821" s="53">
        <f>I829</f>
        <v>5.5</v>
      </c>
      <c r="N821" s="57">
        <v>0</v>
      </c>
      <c r="O821" s="58">
        <f>SUM(J821:N821)</f>
        <v>351.27420000000001</v>
      </c>
      <c r="P821" s="10">
        <v>1</v>
      </c>
      <c r="Q821" s="22">
        <f>ROUND(O821/0.85,0)</f>
        <v>413</v>
      </c>
      <c r="R821" s="13">
        <f>Q821*P821</f>
        <v>413</v>
      </c>
    </row>
    <row r="822" spans="1:22" s="5" customFormat="1" ht="21" customHeight="1">
      <c r="A822" s="2">
        <v>1</v>
      </c>
      <c r="B822" s="15" t="s">
        <v>0</v>
      </c>
      <c r="C822" s="7" t="s">
        <v>1</v>
      </c>
      <c r="D822" s="7" t="s">
        <v>11</v>
      </c>
      <c r="E822" s="8" t="s">
        <v>2</v>
      </c>
      <c r="F822" s="7" t="s">
        <v>3</v>
      </c>
      <c r="G822" s="8" t="s">
        <v>4</v>
      </c>
      <c r="H822" s="7" t="s">
        <v>5</v>
      </c>
      <c r="I822" s="8" t="s">
        <v>6</v>
      </c>
      <c r="J822" s="8" t="s">
        <v>10</v>
      </c>
      <c r="K822" s="7" t="s">
        <v>7</v>
      </c>
      <c r="L822" s="8" t="s">
        <v>8</v>
      </c>
      <c r="M822" s="8" t="s">
        <v>9</v>
      </c>
      <c r="N822" s="16"/>
      <c r="O822" s="16"/>
      <c r="P822" s="16"/>
      <c r="Q822" s="16"/>
      <c r="R822" s="17"/>
      <c r="S822" s="17"/>
      <c r="T822" s="17"/>
      <c r="U822" s="17"/>
      <c r="V822" s="17"/>
    </row>
    <row r="823" spans="1:22" ht="15.75" customHeight="1">
      <c r="A823" s="2">
        <v>1</v>
      </c>
      <c r="C823" s="18" t="s">
        <v>15</v>
      </c>
      <c r="D823" s="18" t="s">
        <v>16</v>
      </c>
      <c r="E823" s="18">
        <v>1.2</v>
      </c>
      <c r="F823" s="18" t="s">
        <v>192</v>
      </c>
      <c r="G823" s="18">
        <v>0.55000000000000004</v>
      </c>
      <c r="H823" s="18">
        <v>8</v>
      </c>
      <c r="I823" s="18">
        <f t="shared" ref="I823:I824" si="130">+H823*G823</f>
        <v>4.4000000000000004</v>
      </c>
      <c r="J823" s="18">
        <v>0</v>
      </c>
      <c r="K823" s="18">
        <v>6.2E-2</v>
      </c>
      <c r="L823" s="18">
        <v>565</v>
      </c>
      <c r="M823" s="59">
        <f t="shared" ref="M823:M824" si="131">+L823*K823</f>
        <v>35.03</v>
      </c>
    </row>
    <row r="824" spans="1:22" ht="15.75" customHeight="1">
      <c r="A824" s="2">
        <v>1</v>
      </c>
      <c r="C824" s="18" t="s">
        <v>15</v>
      </c>
      <c r="D824" s="18" t="s">
        <v>16</v>
      </c>
      <c r="E824" s="18">
        <v>2.6</v>
      </c>
      <c r="F824" s="18" t="s">
        <v>192</v>
      </c>
      <c r="G824" s="18">
        <v>0.55000000000000004</v>
      </c>
      <c r="H824" s="18">
        <v>2</v>
      </c>
      <c r="I824" s="18">
        <f t="shared" si="130"/>
        <v>1.1000000000000001</v>
      </c>
      <c r="J824" s="18">
        <v>0</v>
      </c>
      <c r="K824" s="18">
        <v>0.13700000000000001</v>
      </c>
      <c r="L824" s="18">
        <v>675</v>
      </c>
      <c r="M824" s="59">
        <f t="shared" si="131"/>
        <v>92.475000000000009</v>
      </c>
    </row>
    <row r="825" spans="1:22" ht="15.75" customHeight="1">
      <c r="A825" s="2">
        <v>1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</row>
    <row r="826" spans="1:22" ht="15.75" customHeight="1">
      <c r="A826" s="2">
        <v>1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</row>
    <row r="827" spans="1:22" ht="15.75" customHeight="1">
      <c r="A827" s="2">
        <v>1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</row>
    <row r="828" spans="1:22" ht="15.75" customHeight="1">
      <c r="A828" s="2">
        <v>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</row>
    <row r="829" spans="1:22" ht="15.75" customHeight="1" thickBot="1">
      <c r="A829" s="2">
        <v>1</v>
      </c>
      <c r="C829" s="19" t="s">
        <v>17</v>
      </c>
      <c r="D829" s="19"/>
      <c r="E829" s="19"/>
      <c r="F829" s="19"/>
      <c r="G829" s="19"/>
      <c r="H829" s="19">
        <f>SUM(H823:H828)</f>
        <v>10</v>
      </c>
      <c r="I829" s="19">
        <f>SUM(I823:I828)</f>
        <v>5.5</v>
      </c>
      <c r="J829" s="19">
        <f>SUM(J823:J828)</f>
        <v>0</v>
      </c>
      <c r="K829" s="19">
        <f>SUM(K823:K828)</f>
        <v>0.19900000000000001</v>
      </c>
      <c r="L829" s="19"/>
      <c r="M829" s="20">
        <f>SUM(M823:M828)</f>
        <v>127.50500000000001</v>
      </c>
    </row>
    <row r="830" spans="1:22" ht="15.75" customHeight="1" thickBot="1">
      <c r="A830" s="2">
        <v>1</v>
      </c>
      <c r="B830" s="9">
        <f>+B821+1</f>
        <v>92</v>
      </c>
      <c r="C830" s="10" t="s">
        <v>165</v>
      </c>
      <c r="D830" s="10" t="s">
        <v>18</v>
      </c>
      <c r="E830" s="10"/>
      <c r="F830" s="11" t="s">
        <v>13</v>
      </c>
      <c r="G830" s="10" t="s">
        <v>14</v>
      </c>
      <c r="H830" s="12">
        <v>3.8370000000000002</v>
      </c>
      <c r="I830" s="53">
        <f>ROUND(1924.15*1.035/31.1*0.756*1.12,2)</f>
        <v>54.22</v>
      </c>
      <c r="J830" s="54">
        <f>I830*H830</f>
        <v>208.04214000000002</v>
      </c>
      <c r="K830" s="55">
        <f>+H830*20+5+1</f>
        <v>82.740000000000009</v>
      </c>
      <c r="L830" s="56">
        <f>M838</f>
        <v>219.39500000000001</v>
      </c>
      <c r="M830" s="53">
        <f>I838</f>
        <v>8.8000000000000007</v>
      </c>
      <c r="N830" s="57">
        <v>0</v>
      </c>
      <c r="O830" s="58">
        <f>SUM(J830:N830)</f>
        <v>518.97713999999996</v>
      </c>
      <c r="P830" s="10">
        <v>1</v>
      </c>
      <c r="Q830" s="22">
        <f>ROUND(O830/0.85,0)</f>
        <v>611</v>
      </c>
      <c r="R830" s="13">
        <f>Q830*P830</f>
        <v>611</v>
      </c>
    </row>
    <row r="831" spans="1:22" s="5" customFormat="1" ht="21" customHeight="1">
      <c r="A831" s="2">
        <v>1</v>
      </c>
      <c r="B831" s="15" t="s">
        <v>0</v>
      </c>
      <c r="C831" s="7" t="s">
        <v>1</v>
      </c>
      <c r="D831" s="7" t="s">
        <v>11</v>
      </c>
      <c r="E831" s="8" t="s">
        <v>2</v>
      </c>
      <c r="F831" s="7" t="s">
        <v>3</v>
      </c>
      <c r="G831" s="8" t="s">
        <v>4</v>
      </c>
      <c r="H831" s="7" t="s">
        <v>5</v>
      </c>
      <c r="I831" s="8" t="s">
        <v>6</v>
      </c>
      <c r="J831" s="8" t="s">
        <v>10</v>
      </c>
      <c r="K831" s="7" t="s">
        <v>7</v>
      </c>
      <c r="L831" s="8" t="s">
        <v>8</v>
      </c>
      <c r="M831" s="8" t="s">
        <v>9</v>
      </c>
      <c r="N831" s="16"/>
      <c r="O831" s="16"/>
      <c r="P831" s="16"/>
      <c r="Q831" s="16"/>
      <c r="R831" s="17"/>
      <c r="S831" s="17"/>
      <c r="T831" s="17"/>
      <c r="U831" s="17"/>
      <c r="V831" s="17"/>
    </row>
    <row r="832" spans="1:22" ht="15.75" customHeight="1">
      <c r="A832" s="2">
        <v>1</v>
      </c>
      <c r="C832" s="18" t="s">
        <v>15</v>
      </c>
      <c r="D832" s="18" t="s">
        <v>16</v>
      </c>
      <c r="E832" s="18">
        <v>1.6</v>
      </c>
      <c r="F832" s="18" t="s">
        <v>192</v>
      </c>
      <c r="G832" s="18">
        <v>0.55000000000000004</v>
      </c>
      <c r="H832" s="18">
        <v>14</v>
      </c>
      <c r="I832" s="18">
        <f t="shared" ref="I832:I833" si="132">+H832*G832</f>
        <v>7.7000000000000011</v>
      </c>
      <c r="J832" s="18">
        <v>0</v>
      </c>
      <c r="K832" s="18">
        <v>0.23300000000000001</v>
      </c>
      <c r="L832" s="18">
        <v>565</v>
      </c>
      <c r="M832" s="59">
        <f t="shared" ref="M832:M833" si="133">+L832*K832</f>
        <v>131.64500000000001</v>
      </c>
    </row>
    <row r="833" spans="1:22" ht="15.75" customHeight="1">
      <c r="A833" s="2">
        <v>1</v>
      </c>
      <c r="C833" s="18" t="s">
        <v>15</v>
      </c>
      <c r="D833" s="18" t="s">
        <v>16</v>
      </c>
      <c r="E833" s="18">
        <v>2.6</v>
      </c>
      <c r="F833" s="18" t="s">
        <v>192</v>
      </c>
      <c r="G833" s="18">
        <v>0.55000000000000004</v>
      </c>
      <c r="H833" s="18">
        <v>2</v>
      </c>
      <c r="I833" s="18">
        <f t="shared" si="132"/>
        <v>1.1000000000000001</v>
      </c>
      <c r="J833" s="18">
        <v>0</v>
      </c>
      <c r="K833" s="18">
        <v>0.13</v>
      </c>
      <c r="L833" s="18">
        <v>675</v>
      </c>
      <c r="M833" s="59">
        <f t="shared" si="133"/>
        <v>87.75</v>
      </c>
    </row>
    <row r="834" spans="1:22" ht="15.75" customHeight="1">
      <c r="A834" s="2">
        <v>1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</row>
    <row r="835" spans="1:22" ht="15.75" customHeight="1">
      <c r="A835" s="2">
        <v>1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</row>
    <row r="836" spans="1:22" ht="15.75" customHeight="1">
      <c r="A836" s="2">
        <v>1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</row>
    <row r="837" spans="1:22" ht="15.75" customHeight="1">
      <c r="A837" s="2">
        <v>1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</row>
    <row r="838" spans="1:22" ht="15.75" customHeight="1" thickBot="1">
      <c r="A838" s="2">
        <v>1</v>
      </c>
      <c r="C838" s="19" t="s">
        <v>17</v>
      </c>
      <c r="D838" s="19"/>
      <c r="E838" s="19"/>
      <c r="F838" s="19"/>
      <c r="G838" s="19"/>
      <c r="H838" s="19">
        <f>SUM(H832:H837)</f>
        <v>16</v>
      </c>
      <c r="I838" s="19">
        <f>SUM(I832:I837)</f>
        <v>8.8000000000000007</v>
      </c>
      <c r="J838" s="19">
        <f>SUM(J832:J837)</f>
        <v>0</v>
      </c>
      <c r="K838" s="19">
        <f>SUM(K832:K837)</f>
        <v>0.36299999999999999</v>
      </c>
      <c r="L838" s="19"/>
      <c r="M838" s="20">
        <f>SUM(M832:M837)</f>
        <v>219.39500000000001</v>
      </c>
    </row>
    <row r="839" spans="1:22" ht="15.75" customHeight="1" thickBot="1">
      <c r="A839" s="2">
        <v>1</v>
      </c>
      <c r="B839" s="9">
        <f>+B830+1</f>
        <v>93</v>
      </c>
      <c r="C839" s="10" t="s">
        <v>166</v>
      </c>
      <c r="D839" s="10" t="s">
        <v>18</v>
      </c>
      <c r="E839" s="10"/>
      <c r="F839" s="11" t="s">
        <v>13</v>
      </c>
      <c r="G839" s="10" t="s">
        <v>14</v>
      </c>
      <c r="H839" s="12">
        <v>2.8050000000000002</v>
      </c>
      <c r="I839" s="53">
        <f>ROUND(1924.15*1.035/31.1*0.756*1.12,2)</f>
        <v>54.22</v>
      </c>
      <c r="J839" s="54">
        <f>I839*H839</f>
        <v>152.08709999999999</v>
      </c>
      <c r="K839" s="55">
        <f>+H839*20+5+1</f>
        <v>62.1</v>
      </c>
      <c r="L839" s="56">
        <f>M847</f>
        <v>169.57999999999998</v>
      </c>
      <c r="M839" s="53">
        <f>I847</f>
        <v>11</v>
      </c>
      <c r="N839" s="57">
        <v>0</v>
      </c>
      <c r="O839" s="58">
        <f>SUM(J839:N839)</f>
        <v>394.76709999999997</v>
      </c>
      <c r="P839" s="10">
        <v>1</v>
      </c>
      <c r="Q839" s="22">
        <f>ROUND(O839/0.85,0)</f>
        <v>464</v>
      </c>
      <c r="R839" s="13">
        <f>Q839*P839</f>
        <v>464</v>
      </c>
    </row>
    <row r="840" spans="1:22" s="5" customFormat="1" ht="21" customHeight="1">
      <c r="A840" s="2">
        <v>1</v>
      </c>
      <c r="B840" s="15" t="s">
        <v>0</v>
      </c>
      <c r="C840" s="7" t="s">
        <v>1</v>
      </c>
      <c r="D840" s="7" t="s">
        <v>11</v>
      </c>
      <c r="E840" s="8" t="s">
        <v>2</v>
      </c>
      <c r="F840" s="7" t="s">
        <v>3</v>
      </c>
      <c r="G840" s="8" t="s">
        <v>4</v>
      </c>
      <c r="H840" s="7" t="s">
        <v>5</v>
      </c>
      <c r="I840" s="8" t="s">
        <v>6</v>
      </c>
      <c r="J840" s="8" t="s">
        <v>10</v>
      </c>
      <c r="K840" s="7" t="s">
        <v>7</v>
      </c>
      <c r="L840" s="8" t="s">
        <v>8</v>
      </c>
      <c r="M840" s="8" t="s">
        <v>9</v>
      </c>
      <c r="N840" s="16"/>
      <c r="O840" s="16"/>
      <c r="P840" s="16"/>
      <c r="Q840" s="16"/>
      <c r="R840" s="17"/>
      <c r="S840" s="17"/>
      <c r="T840" s="17"/>
      <c r="U840" s="17"/>
      <c r="V840" s="17"/>
    </row>
    <row r="841" spans="1:22" ht="15.75" customHeight="1">
      <c r="A841" s="2">
        <v>1</v>
      </c>
      <c r="C841" s="18" t="s">
        <v>15</v>
      </c>
      <c r="D841" s="18" t="s">
        <v>16</v>
      </c>
      <c r="E841" s="18">
        <v>1.3</v>
      </c>
      <c r="F841" s="18" t="s">
        <v>192</v>
      </c>
      <c r="G841" s="18">
        <v>0.55000000000000004</v>
      </c>
      <c r="H841" s="18">
        <v>18</v>
      </c>
      <c r="I841" s="18">
        <f t="shared" ref="I841:I842" si="134">+H841*G841</f>
        <v>9.9</v>
      </c>
      <c r="J841" s="18">
        <v>0</v>
      </c>
      <c r="K841" s="18">
        <v>0.152</v>
      </c>
      <c r="L841" s="18">
        <v>565</v>
      </c>
      <c r="M841" s="59">
        <f t="shared" ref="M841:M842" si="135">+L841*K841</f>
        <v>85.88</v>
      </c>
    </row>
    <row r="842" spans="1:22" ht="15.75" customHeight="1">
      <c r="A842" s="2">
        <v>1</v>
      </c>
      <c r="C842" s="18" t="s">
        <v>15</v>
      </c>
      <c r="D842" s="18" t="s">
        <v>16</v>
      </c>
      <c r="E842" s="18">
        <v>2.5</v>
      </c>
      <c r="F842" s="18" t="s">
        <v>192</v>
      </c>
      <c r="G842" s="18">
        <v>0.55000000000000004</v>
      </c>
      <c r="H842" s="18">
        <v>2</v>
      </c>
      <c r="I842" s="18">
        <f t="shared" si="134"/>
        <v>1.1000000000000001</v>
      </c>
      <c r="J842" s="18">
        <v>0</v>
      </c>
      <c r="K842" s="18">
        <v>0.124</v>
      </c>
      <c r="L842" s="18">
        <v>675</v>
      </c>
      <c r="M842" s="59">
        <f t="shared" si="135"/>
        <v>83.7</v>
      </c>
    </row>
    <row r="843" spans="1:22" ht="15.75" customHeight="1">
      <c r="A843" s="2">
        <v>1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</row>
    <row r="844" spans="1:22" ht="15.75" customHeight="1">
      <c r="A844" s="2">
        <v>1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</row>
    <row r="845" spans="1:22" ht="15.75" customHeight="1">
      <c r="A845" s="2">
        <v>1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</row>
    <row r="846" spans="1:22" ht="15.75" customHeight="1">
      <c r="A846" s="2">
        <v>1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</row>
    <row r="847" spans="1:22" ht="15.75" customHeight="1" thickBot="1">
      <c r="A847" s="2">
        <v>1</v>
      </c>
      <c r="C847" s="19" t="s">
        <v>17</v>
      </c>
      <c r="D847" s="19"/>
      <c r="E847" s="19"/>
      <c r="F847" s="19"/>
      <c r="G847" s="19"/>
      <c r="H847" s="19">
        <f>SUM(H841:H846)</f>
        <v>20</v>
      </c>
      <c r="I847" s="19">
        <f>SUM(I841:I846)</f>
        <v>11</v>
      </c>
      <c r="J847" s="19">
        <f>SUM(J841:J846)</f>
        <v>0</v>
      </c>
      <c r="K847" s="19">
        <f>SUM(K841:K846)</f>
        <v>0.27600000000000002</v>
      </c>
      <c r="L847" s="19"/>
      <c r="M847" s="20">
        <f>SUM(M841:M846)</f>
        <v>169.57999999999998</v>
      </c>
    </row>
    <row r="848" spans="1:22" ht="15.75" customHeight="1" thickBot="1">
      <c r="A848" s="2">
        <v>1</v>
      </c>
      <c r="B848" s="9">
        <f>+B839+1</f>
        <v>94</v>
      </c>
      <c r="C848" s="10" t="s">
        <v>63</v>
      </c>
      <c r="D848" s="10" t="s">
        <v>18</v>
      </c>
      <c r="E848" s="10"/>
      <c r="F848" s="11" t="s">
        <v>21</v>
      </c>
      <c r="G848" s="10" t="s">
        <v>14</v>
      </c>
      <c r="H848" s="12">
        <v>4.1500000000000004</v>
      </c>
      <c r="I848" s="53">
        <f>ROUND(1924.15*1.035/31.1*0.756*1.12,2)</f>
        <v>54.22</v>
      </c>
      <c r="J848" s="54">
        <f>I848*H848</f>
        <v>225.01300000000001</v>
      </c>
      <c r="K848" s="55">
        <f>+H848*20+5+1</f>
        <v>89</v>
      </c>
      <c r="L848" s="56">
        <f>M856</f>
        <v>212.44</v>
      </c>
      <c r="M848" s="53">
        <f>I856</f>
        <v>30.800000000000004</v>
      </c>
      <c r="N848" s="57">
        <v>0</v>
      </c>
      <c r="O848" s="58">
        <f>SUM(J848:N848)</f>
        <v>557.25299999999993</v>
      </c>
      <c r="P848" s="10">
        <v>1</v>
      </c>
      <c r="Q848" s="22">
        <f>ROUND(O848/0.85,0)</f>
        <v>656</v>
      </c>
      <c r="R848" s="13">
        <f>Q848*P848</f>
        <v>656</v>
      </c>
    </row>
    <row r="849" spans="1:22" s="5" customFormat="1" ht="21" customHeight="1">
      <c r="A849" s="2">
        <v>1</v>
      </c>
      <c r="B849" s="15" t="s">
        <v>0</v>
      </c>
      <c r="C849" s="7" t="s">
        <v>1</v>
      </c>
      <c r="D849" s="7" t="s">
        <v>11</v>
      </c>
      <c r="E849" s="8" t="s">
        <v>2</v>
      </c>
      <c r="F849" s="7" t="s">
        <v>3</v>
      </c>
      <c r="G849" s="8" t="s">
        <v>4</v>
      </c>
      <c r="H849" s="7" t="s">
        <v>5</v>
      </c>
      <c r="I849" s="8" t="s">
        <v>6</v>
      </c>
      <c r="J849" s="8" t="s">
        <v>10</v>
      </c>
      <c r="K849" s="7" t="s">
        <v>7</v>
      </c>
      <c r="L849" s="8" t="s">
        <v>8</v>
      </c>
      <c r="M849" s="8" t="s">
        <v>9</v>
      </c>
      <c r="N849" s="16"/>
      <c r="O849" s="16"/>
      <c r="P849" s="16"/>
      <c r="Q849" s="16"/>
      <c r="R849" s="17"/>
      <c r="S849" s="17"/>
      <c r="T849" s="17"/>
      <c r="U849" s="17"/>
      <c r="V849" s="17"/>
    </row>
    <row r="850" spans="1:22" ht="15.75" customHeight="1">
      <c r="A850" s="2">
        <v>1</v>
      </c>
      <c r="C850" s="18" t="s">
        <v>15</v>
      </c>
      <c r="D850" s="18" t="s">
        <v>16</v>
      </c>
      <c r="E850" s="18">
        <v>1.2</v>
      </c>
      <c r="F850" s="18" t="s">
        <v>194</v>
      </c>
      <c r="G850" s="18">
        <v>0.55000000000000004</v>
      </c>
      <c r="H850" s="18">
        <v>56</v>
      </c>
      <c r="I850" s="18">
        <f>+H850*G850</f>
        <v>30.800000000000004</v>
      </c>
      <c r="J850" s="18">
        <v>0</v>
      </c>
      <c r="K850" s="18">
        <v>0.376</v>
      </c>
      <c r="L850" s="18">
        <v>565</v>
      </c>
      <c r="M850" s="59">
        <f>+L850*K850</f>
        <v>212.44</v>
      </c>
    </row>
    <row r="851" spans="1:22" ht="15.75" customHeight="1">
      <c r="A851" s="2">
        <v>1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</row>
    <row r="852" spans="1:22" ht="15.75" customHeight="1">
      <c r="A852" s="2">
        <v>1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</row>
    <row r="853" spans="1:22" ht="15.75" customHeight="1">
      <c r="A853" s="2">
        <v>1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</row>
    <row r="854" spans="1:22" ht="15.75" customHeight="1">
      <c r="A854" s="2">
        <v>1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</row>
    <row r="855" spans="1:22" ht="15.75" customHeight="1">
      <c r="A855" s="2">
        <v>1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</row>
    <row r="856" spans="1:22" ht="15.75" customHeight="1" thickBot="1">
      <c r="A856" s="2">
        <v>1</v>
      </c>
      <c r="C856" s="19" t="s">
        <v>17</v>
      </c>
      <c r="D856" s="19"/>
      <c r="E856" s="19"/>
      <c r="F856" s="19"/>
      <c r="G856" s="19"/>
      <c r="H856" s="19">
        <f>SUM(H850:H855)</f>
        <v>56</v>
      </c>
      <c r="I856" s="19">
        <f>SUM(I850:I855)</f>
        <v>30.800000000000004</v>
      </c>
      <c r="J856" s="19">
        <f>SUM(J850:J855)</f>
        <v>0</v>
      </c>
      <c r="K856" s="19">
        <f>SUM(K850:K855)</f>
        <v>0.376</v>
      </c>
      <c r="L856" s="19"/>
      <c r="M856" s="20">
        <f>SUM(M850:M855)</f>
        <v>212.44</v>
      </c>
    </row>
    <row r="857" spans="1:22" ht="15.75" customHeight="1" thickBot="1">
      <c r="A857" s="2">
        <v>1</v>
      </c>
      <c r="B857" s="9">
        <f>+B848+1</f>
        <v>95</v>
      </c>
      <c r="C857" s="10" t="s">
        <v>64</v>
      </c>
      <c r="D857" s="10" t="s">
        <v>18</v>
      </c>
      <c r="E857" s="10"/>
      <c r="F857" s="11" t="s">
        <v>21</v>
      </c>
      <c r="G857" s="10" t="s">
        <v>14</v>
      </c>
      <c r="H857" s="12">
        <v>2.27</v>
      </c>
      <c r="I857" s="53">
        <f>ROUND(1924.15*1.035/31.1*0.756*1.12,2)</f>
        <v>54.22</v>
      </c>
      <c r="J857" s="54">
        <f>I857*H857</f>
        <v>123.07939999999999</v>
      </c>
      <c r="K857" s="55">
        <f>+H857*20+5+1</f>
        <v>51.4</v>
      </c>
      <c r="L857" s="56">
        <f>M865</f>
        <v>142.38</v>
      </c>
      <c r="M857" s="53">
        <f>I865</f>
        <v>19.8</v>
      </c>
      <c r="N857" s="57">
        <v>0</v>
      </c>
      <c r="O857" s="58">
        <f>SUM(J857:N857)</f>
        <v>336.65940000000001</v>
      </c>
      <c r="P857" s="10">
        <v>1</v>
      </c>
      <c r="Q857" s="22">
        <f>ROUND(O857/0.85,0)</f>
        <v>396</v>
      </c>
      <c r="R857" s="13">
        <f>Q857*P857</f>
        <v>396</v>
      </c>
    </row>
    <row r="858" spans="1:22" s="5" customFormat="1" ht="21" customHeight="1">
      <c r="A858" s="2">
        <v>1</v>
      </c>
      <c r="B858" s="15" t="s">
        <v>0</v>
      </c>
      <c r="C858" s="7" t="s">
        <v>1</v>
      </c>
      <c r="D858" s="7" t="s">
        <v>11</v>
      </c>
      <c r="E858" s="8" t="s">
        <v>2</v>
      </c>
      <c r="F858" s="7" t="s">
        <v>3</v>
      </c>
      <c r="G858" s="8" t="s">
        <v>4</v>
      </c>
      <c r="H858" s="7" t="s">
        <v>5</v>
      </c>
      <c r="I858" s="8" t="s">
        <v>6</v>
      </c>
      <c r="J858" s="8" t="s">
        <v>10</v>
      </c>
      <c r="K858" s="7" t="s">
        <v>7</v>
      </c>
      <c r="L858" s="8" t="s">
        <v>8</v>
      </c>
      <c r="M858" s="8" t="s">
        <v>9</v>
      </c>
      <c r="N858" s="16"/>
      <c r="O858" s="16"/>
      <c r="P858" s="16"/>
      <c r="Q858" s="16"/>
      <c r="R858" s="17"/>
      <c r="S858" s="17"/>
      <c r="T858" s="17"/>
      <c r="U858" s="17"/>
      <c r="V858" s="17"/>
    </row>
    <row r="859" spans="1:22" ht="15.75" customHeight="1">
      <c r="A859" s="2">
        <v>1</v>
      </c>
      <c r="C859" s="18" t="s">
        <v>15</v>
      </c>
      <c r="D859" s="18" t="s">
        <v>16</v>
      </c>
      <c r="E859" s="18">
        <v>1.2</v>
      </c>
      <c r="F859" s="18" t="s">
        <v>192</v>
      </c>
      <c r="G859" s="18">
        <v>0.55000000000000004</v>
      </c>
      <c r="H859" s="18">
        <v>36</v>
      </c>
      <c r="I859" s="18">
        <f>+H859*G859</f>
        <v>19.8</v>
      </c>
      <c r="J859" s="18">
        <v>7.4999999999999997E-3</v>
      </c>
      <c r="K859" s="18">
        <v>0.252</v>
      </c>
      <c r="L859" s="18">
        <v>565</v>
      </c>
      <c r="M859" s="59">
        <f>+L859*K859</f>
        <v>142.38</v>
      </c>
    </row>
    <row r="860" spans="1:22" ht="15.75" customHeight="1">
      <c r="A860" s="2">
        <v>1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</row>
    <row r="861" spans="1:22" ht="15.75" customHeight="1">
      <c r="A861" s="2">
        <v>1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</row>
    <row r="862" spans="1:22" ht="15.75" customHeight="1">
      <c r="A862" s="2">
        <v>1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</row>
    <row r="863" spans="1:22" ht="15.75" customHeight="1">
      <c r="A863" s="2">
        <v>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</row>
    <row r="864" spans="1:22" ht="15.75" customHeight="1">
      <c r="A864" s="2">
        <v>1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</row>
    <row r="865" spans="1:22" ht="15.75" customHeight="1" thickBot="1">
      <c r="A865" s="2">
        <v>1</v>
      </c>
      <c r="C865" s="19" t="s">
        <v>17</v>
      </c>
      <c r="D865" s="19"/>
      <c r="E865" s="19"/>
      <c r="F865" s="19"/>
      <c r="G865" s="19"/>
      <c r="H865" s="19">
        <f>SUM(H859:H864)</f>
        <v>36</v>
      </c>
      <c r="I865" s="19">
        <f>SUM(I859:I864)</f>
        <v>19.8</v>
      </c>
      <c r="J865" s="19">
        <f>SUM(J859:J864)</f>
        <v>7.4999999999999997E-3</v>
      </c>
      <c r="K865" s="19">
        <f>SUM(K859:K864)</f>
        <v>0.252</v>
      </c>
      <c r="L865" s="19"/>
      <c r="M865" s="20">
        <f>SUM(M859:M864)</f>
        <v>142.38</v>
      </c>
    </row>
    <row r="866" spans="1:22" ht="15.75" customHeight="1" thickBot="1">
      <c r="A866" s="2">
        <v>1</v>
      </c>
      <c r="B866" s="9">
        <f>+B857+1</f>
        <v>96</v>
      </c>
      <c r="C866" s="10" t="s">
        <v>167</v>
      </c>
      <c r="D866" s="10" t="s">
        <v>18</v>
      </c>
      <c r="E866" s="10"/>
      <c r="F866" s="11" t="s">
        <v>13</v>
      </c>
      <c r="G866" s="10" t="s">
        <v>14</v>
      </c>
      <c r="H866" s="12">
        <v>2.843</v>
      </c>
      <c r="I866" s="53">
        <f>ROUND(1924.15*1.035/31.1*0.756*1.12,2)</f>
        <v>54.22</v>
      </c>
      <c r="J866" s="54">
        <f>I866*H866</f>
        <v>154.14746</v>
      </c>
      <c r="K866" s="55">
        <f>+H866*20+5+1</f>
        <v>62.86</v>
      </c>
      <c r="L866" s="56">
        <f>M874</f>
        <v>162.155</v>
      </c>
      <c r="M866" s="53">
        <f>I874</f>
        <v>49.500000000000007</v>
      </c>
      <c r="N866" s="57">
        <v>0</v>
      </c>
      <c r="O866" s="58">
        <f>SUM(J866:N866)</f>
        <v>428.66246000000001</v>
      </c>
      <c r="P866" s="10">
        <v>1</v>
      </c>
      <c r="Q866" s="22">
        <f>ROUND(O866/0.85,0)</f>
        <v>504</v>
      </c>
      <c r="R866" s="13">
        <f>Q866*P866</f>
        <v>504</v>
      </c>
    </row>
    <row r="867" spans="1:22" s="5" customFormat="1" ht="21" customHeight="1">
      <c r="A867" s="2">
        <v>1</v>
      </c>
      <c r="B867" s="15" t="s">
        <v>0</v>
      </c>
      <c r="C867" s="7" t="s">
        <v>1</v>
      </c>
      <c r="D867" s="7" t="s">
        <v>11</v>
      </c>
      <c r="E867" s="8" t="s">
        <v>2</v>
      </c>
      <c r="F867" s="7" t="s">
        <v>3</v>
      </c>
      <c r="G867" s="8" t="s">
        <v>4</v>
      </c>
      <c r="H867" s="7" t="s">
        <v>5</v>
      </c>
      <c r="I867" s="8" t="s">
        <v>6</v>
      </c>
      <c r="J867" s="8" t="s">
        <v>10</v>
      </c>
      <c r="K867" s="7" t="s">
        <v>7</v>
      </c>
      <c r="L867" s="8" t="s">
        <v>8</v>
      </c>
      <c r="M867" s="8" t="s">
        <v>9</v>
      </c>
      <c r="N867" s="16"/>
      <c r="O867" s="16"/>
      <c r="P867" s="16"/>
      <c r="Q867" s="16"/>
      <c r="R867" s="17"/>
      <c r="S867" s="17"/>
      <c r="T867" s="17"/>
      <c r="U867" s="17"/>
      <c r="V867" s="17"/>
    </row>
    <row r="868" spans="1:22" ht="15.75" customHeight="1">
      <c r="A868" s="2">
        <v>1</v>
      </c>
      <c r="C868" s="18" t="s">
        <v>15</v>
      </c>
      <c r="D868" s="18" t="s">
        <v>16</v>
      </c>
      <c r="E868" s="18">
        <v>0.9</v>
      </c>
      <c r="F868" s="18" t="s">
        <v>194</v>
      </c>
      <c r="G868" s="18">
        <v>0.55000000000000004</v>
      </c>
      <c r="H868" s="18">
        <v>90</v>
      </c>
      <c r="I868" s="18">
        <f>+H868*G868</f>
        <v>49.500000000000007</v>
      </c>
      <c r="J868" s="18">
        <v>0</v>
      </c>
      <c r="K868" s="18">
        <v>0.28699999999999998</v>
      </c>
      <c r="L868" s="18">
        <v>565</v>
      </c>
      <c r="M868" s="59">
        <f>+L868*K868</f>
        <v>162.155</v>
      </c>
    </row>
    <row r="869" spans="1:22" ht="15.75" customHeight="1">
      <c r="A869" s="2">
        <v>1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</row>
    <row r="870" spans="1:22" ht="15.75" customHeight="1">
      <c r="A870" s="2">
        <v>1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</row>
    <row r="871" spans="1:22" ht="15.75" customHeight="1">
      <c r="A871" s="2">
        <v>1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</row>
    <row r="872" spans="1:22" ht="15.75" customHeight="1">
      <c r="A872" s="2">
        <v>1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</row>
    <row r="873" spans="1:22" ht="15.75" customHeight="1">
      <c r="A873" s="2">
        <v>1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</row>
    <row r="874" spans="1:22" ht="15.75" customHeight="1" thickBot="1">
      <c r="A874" s="2">
        <v>1</v>
      </c>
      <c r="C874" s="19" t="s">
        <v>17</v>
      </c>
      <c r="D874" s="19"/>
      <c r="E874" s="19"/>
      <c r="F874" s="19"/>
      <c r="G874" s="19"/>
      <c r="H874" s="19">
        <f>SUM(H868:H873)</f>
        <v>90</v>
      </c>
      <c r="I874" s="19">
        <f>SUM(I868:I873)</f>
        <v>49.500000000000007</v>
      </c>
      <c r="J874" s="19">
        <f>SUM(J868:J873)</f>
        <v>0</v>
      </c>
      <c r="K874" s="19">
        <f>SUM(K868:K873)</f>
        <v>0.28699999999999998</v>
      </c>
      <c r="L874" s="19"/>
      <c r="M874" s="20">
        <f>SUM(M868:M873)</f>
        <v>162.155</v>
      </c>
    </row>
    <row r="875" spans="1:22" ht="15.75" customHeight="1" thickBot="1">
      <c r="A875" s="2">
        <v>1</v>
      </c>
      <c r="B875" s="9">
        <f>+B866+1</f>
        <v>97</v>
      </c>
      <c r="C875" s="10" t="s">
        <v>168</v>
      </c>
      <c r="D875" s="10" t="s">
        <v>18</v>
      </c>
      <c r="E875" s="10"/>
      <c r="F875" s="11" t="s">
        <v>13</v>
      </c>
      <c r="G875" s="10" t="s">
        <v>14</v>
      </c>
      <c r="H875" s="12">
        <v>3.8570000000000002</v>
      </c>
      <c r="I875" s="53">
        <f>ROUND(1924.15*1.035/31.1*0.756*1.12,2)</f>
        <v>54.22</v>
      </c>
      <c r="J875" s="54">
        <f>I875*H875</f>
        <v>209.12654000000001</v>
      </c>
      <c r="K875" s="55">
        <f>+H875*20+5+1</f>
        <v>83.14</v>
      </c>
      <c r="L875" s="56">
        <f>M883</f>
        <v>448.20000000000005</v>
      </c>
      <c r="M875" s="53">
        <f>I883</f>
        <v>17.600000000000001</v>
      </c>
      <c r="N875" s="57">
        <v>0</v>
      </c>
      <c r="O875" s="58">
        <f>SUM(J875:N875)</f>
        <v>758.06654000000015</v>
      </c>
      <c r="P875" s="10">
        <v>1</v>
      </c>
      <c r="Q875" s="22">
        <f>ROUND(O875/0.85,0)</f>
        <v>892</v>
      </c>
      <c r="R875" s="13">
        <f>Q875*P875</f>
        <v>892</v>
      </c>
    </row>
    <row r="876" spans="1:22" s="5" customFormat="1" ht="21" customHeight="1">
      <c r="A876" s="2">
        <v>1</v>
      </c>
      <c r="B876" s="15" t="s">
        <v>0</v>
      </c>
      <c r="C876" s="7" t="s">
        <v>1</v>
      </c>
      <c r="D876" s="7" t="s">
        <v>11</v>
      </c>
      <c r="E876" s="8" t="s">
        <v>2</v>
      </c>
      <c r="F876" s="7" t="s">
        <v>3</v>
      </c>
      <c r="G876" s="8" t="s">
        <v>4</v>
      </c>
      <c r="H876" s="7" t="s">
        <v>5</v>
      </c>
      <c r="I876" s="8" t="s">
        <v>6</v>
      </c>
      <c r="J876" s="8" t="s">
        <v>10</v>
      </c>
      <c r="K876" s="7" t="s">
        <v>7</v>
      </c>
      <c r="L876" s="8" t="s">
        <v>8</v>
      </c>
      <c r="M876" s="8" t="s">
        <v>9</v>
      </c>
      <c r="N876" s="16"/>
      <c r="O876" s="16"/>
      <c r="P876" s="16"/>
      <c r="Q876" s="16"/>
      <c r="R876" s="17"/>
      <c r="S876" s="17"/>
      <c r="T876" s="17"/>
      <c r="U876" s="17"/>
      <c r="V876" s="17"/>
    </row>
    <row r="877" spans="1:22" ht="15.75" customHeight="1">
      <c r="A877" s="2">
        <v>1</v>
      </c>
      <c r="C877" s="18" t="s">
        <v>15</v>
      </c>
      <c r="D877" s="18" t="s">
        <v>16</v>
      </c>
      <c r="E877" s="18">
        <v>1.8</v>
      </c>
      <c r="F877" s="18" t="s">
        <v>192</v>
      </c>
      <c r="G877" s="18">
        <v>0.55000000000000004</v>
      </c>
      <c r="H877" s="18">
        <v>32</v>
      </c>
      <c r="I877" s="18">
        <f>+H877*G877</f>
        <v>17.600000000000001</v>
      </c>
      <c r="J877" s="18">
        <v>0</v>
      </c>
      <c r="K877" s="18">
        <v>0.66400000000000003</v>
      </c>
      <c r="L877" s="18">
        <v>675</v>
      </c>
      <c r="M877" s="59">
        <f>+L877*K877</f>
        <v>448.20000000000005</v>
      </c>
    </row>
    <row r="878" spans="1:22" ht="15.75" customHeight="1">
      <c r="A878" s="2">
        <v>1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</row>
    <row r="879" spans="1:22" ht="15.75" customHeight="1">
      <c r="A879" s="2">
        <v>1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</row>
    <row r="880" spans="1:22" ht="15.75" customHeight="1">
      <c r="A880" s="2">
        <v>1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</row>
    <row r="881" spans="1:22" ht="15.75" customHeight="1">
      <c r="A881" s="2">
        <v>1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</row>
    <row r="882" spans="1:22" ht="15.75" customHeight="1">
      <c r="A882" s="2">
        <v>1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</row>
    <row r="883" spans="1:22" ht="15.75" customHeight="1" thickBot="1">
      <c r="A883" s="2">
        <v>1</v>
      </c>
      <c r="C883" s="19" t="s">
        <v>17</v>
      </c>
      <c r="D883" s="19"/>
      <c r="E883" s="19"/>
      <c r="F883" s="19"/>
      <c r="G883" s="19"/>
      <c r="H883" s="19">
        <f>SUM(H877:H882)</f>
        <v>32</v>
      </c>
      <c r="I883" s="19">
        <f>SUM(I877:I882)</f>
        <v>17.600000000000001</v>
      </c>
      <c r="J883" s="19">
        <f>SUM(J877:J882)</f>
        <v>0</v>
      </c>
      <c r="K883" s="19">
        <f>SUM(K877:K882)</f>
        <v>0.66400000000000003</v>
      </c>
      <c r="L883" s="19"/>
      <c r="M883" s="20">
        <f>SUM(M877:M882)</f>
        <v>448.20000000000005</v>
      </c>
    </row>
    <row r="884" spans="1:22" ht="15.75" customHeight="1" thickBot="1">
      <c r="A884" s="2">
        <v>1</v>
      </c>
      <c r="B884" s="9">
        <f>+B875+1</f>
        <v>98</v>
      </c>
      <c r="C884" s="10" t="s">
        <v>169</v>
      </c>
      <c r="D884" s="10" t="s">
        <v>18</v>
      </c>
      <c r="E884" s="10"/>
      <c r="F884" s="11" t="s">
        <v>13</v>
      </c>
      <c r="G884" s="10" t="s">
        <v>14</v>
      </c>
      <c r="H884" s="12">
        <v>5.0309999999999997</v>
      </c>
      <c r="I884" s="53">
        <f>ROUND(1924.15*1.035/31.1*0.756*1.12,2)</f>
        <v>54.22</v>
      </c>
      <c r="J884" s="54">
        <f>I884*H884</f>
        <v>272.78082000000001</v>
      </c>
      <c r="K884" s="55">
        <f>+H884*20+5+1</f>
        <v>106.61999999999999</v>
      </c>
      <c r="L884" s="56">
        <f>M892</f>
        <v>367.875</v>
      </c>
      <c r="M884" s="53">
        <f>I892</f>
        <v>11</v>
      </c>
      <c r="N884" s="57">
        <v>0</v>
      </c>
      <c r="O884" s="58">
        <f>SUM(J884:N884)</f>
        <v>758.27582000000007</v>
      </c>
      <c r="P884" s="10">
        <v>1</v>
      </c>
      <c r="Q884" s="22">
        <f>ROUND(O884/0.85,0)</f>
        <v>892</v>
      </c>
      <c r="R884" s="13">
        <f>Q884*P884</f>
        <v>892</v>
      </c>
    </row>
    <row r="885" spans="1:22" s="5" customFormat="1" ht="21" customHeight="1">
      <c r="A885" s="2">
        <v>1</v>
      </c>
      <c r="B885" s="15" t="s">
        <v>0</v>
      </c>
      <c r="C885" s="7" t="s">
        <v>1</v>
      </c>
      <c r="D885" s="7" t="s">
        <v>11</v>
      </c>
      <c r="E885" s="8" t="s">
        <v>2</v>
      </c>
      <c r="F885" s="7" t="s">
        <v>3</v>
      </c>
      <c r="G885" s="8" t="s">
        <v>4</v>
      </c>
      <c r="H885" s="7" t="s">
        <v>5</v>
      </c>
      <c r="I885" s="8" t="s">
        <v>6</v>
      </c>
      <c r="J885" s="8" t="s">
        <v>10</v>
      </c>
      <c r="K885" s="7" t="s">
        <v>7</v>
      </c>
      <c r="L885" s="8" t="s">
        <v>8</v>
      </c>
      <c r="M885" s="8" t="s">
        <v>9</v>
      </c>
      <c r="N885" s="16"/>
      <c r="O885" s="16"/>
      <c r="P885" s="16"/>
      <c r="Q885" s="16"/>
      <c r="R885" s="17"/>
      <c r="S885" s="17"/>
      <c r="T885" s="17"/>
      <c r="U885" s="17"/>
      <c r="V885" s="17"/>
    </row>
    <row r="886" spans="1:22" ht="15.75" customHeight="1">
      <c r="A886" s="2">
        <v>1</v>
      </c>
      <c r="C886" s="18" t="s">
        <v>15</v>
      </c>
      <c r="D886" s="18" t="s">
        <v>16</v>
      </c>
      <c r="E886" s="18">
        <v>1.9</v>
      </c>
      <c r="F886" s="18" t="s">
        <v>192</v>
      </c>
      <c r="G886" s="18">
        <v>0.55000000000000004</v>
      </c>
      <c r="H886" s="18">
        <v>20</v>
      </c>
      <c r="I886" s="18">
        <f>+H886*G886</f>
        <v>11</v>
      </c>
      <c r="J886" s="18">
        <v>0</v>
      </c>
      <c r="K886" s="18">
        <v>0.54500000000000004</v>
      </c>
      <c r="L886" s="18">
        <v>675</v>
      </c>
      <c r="M886" s="59">
        <f>+L886*K886</f>
        <v>367.875</v>
      </c>
    </row>
    <row r="887" spans="1:22" ht="15.75" customHeight="1">
      <c r="A887" s="2">
        <v>1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</row>
    <row r="888" spans="1:22" ht="15.75" customHeight="1">
      <c r="A888" s="2">
        <v>1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</row>
    <row r="889" spans="1:22" ht="15.75" customHeight="1">
      <c r="A889" s="2">
        <v>1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</row>
    <row r="890" spans="1:22" ht="15.75" customHeight="1">
      <c r="A890" s="2">
        <v>1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</row>
    <row r="891" spans="1:22" ht="15.75" customHeight="1">
      <c r="A891" s="2">
        <v>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</row>
    <row r="892" spans="1:22" ht="15.75" customHeight="1" thickBot="1">
      <c r="A892" s="2">
        <v>1</v>
      </c>
      <c r="C892" s="19" t="s">
        <v>17</v>
      </c>
      <c r="D892" s="19"/>
      <c r="E892" s="19"/>
      <c r="F892" s="19"/>
      <c r="G892" s="19"/>
      <c r="H892" s="19">
        <f>SUM(H886:H891)</f>
        <v>20</v>
      </c>
      <c r="I892" s="19">
        <f>SUM(I886:I891)</f>
        <v>11</v>
      </c>
      <c r="J892" s="19">
        <f>SUM(J886:J891)</f>
        <v>0</v>
      </c>
      <c r="K892" s="19">
        <f>SUM(K886:K891)</f>
        <v>0.54500000000000004</v>
      </c>
      <c r="L892" s="19"/>
      <c r="M892" s="20">
        <f>SUM(M886:M891)</f>
        <v>367.875</v>
      </c>
    </row>
    <row r="893" spans="1:22" ht="15.75" customHeight="1" thickBot="1">
      <c r="A893" s="2">
        <v>1</v>
      </c>
      <c r="B893" s="9">
        <f>+B884+1</f>
        <v>99</v>
      </c>
      <c r="C893" s="10" t="s">
        <v>170</v>
      </c>
      <c r="D893" s="10" t="s">
        <v>18</v>
      </c>
      <c r="E893" s="10"/>
      <c r="F893" s="11" t="s">
        <v>13</v>
      </c>
      <c r="G893" s="10" t="s">
        <v>14</v>
      </c>
      <c r="H893" s="12">
        <v>3.92</v>
      </c>
      <c r="I893" s="53">
        <f>ROUND(1924.15*1.035/31.1*0.756*1.12,2)</f>
        <v>54.22</v>
      </c>
      <c r="J893" s="54">
        <f>I893*H893</f>
        <v>212.54239999999999</v>
      </c>
      <c r="K893" s="55">
        <f>+H893*20+5+1</f>
        <v>84.4</v>
      </c>
      <c r="L893" s="56">
        <f>M901</f>
        <v>226</v>
      </c>
      <c r="M893" s="53">
        <f>I901</f>
        <v>30.800000000000004</v>
      </c>
      <c r="N893" s="57">
        <v>0</v>
      </c>
      <c r="O893" s="58">
        <f>SUM(J893:N893)</f>
        <v>553.74239999999998</v>
      </c>
      <c r="P893" s="10">
        <v>1</v>
      </c>
      <c r="Q893" s="22">
        <f>ROUND(O893/0.85,0)</f>
        <v>651</v>
      </c>
      <c r="R893" s="13">
        <f>Q893*P893</f>
        <v>651</v>
      </c>
    </row>
    <row r="894" spans="1:22" s="5" customFormat="1" ht="21" customHeight="1">
      <c r="A894" s="2">
        <v>1</v>
      </c>
      <c r="B894" s="15" t="s">
        <v>0</v>
      </c>
      <c r="C894" s="7" t="s">
        <v>1</v>
      </c>
      <c r="D894" s="7" t="s">
        <v>11</v>
      </c>
      <c r="E894" s="8" t="s">
        <v>2</v>
      </c>
      <c r="F894" s="7" t="s">
        <v>3</v>
      </c>
      <c r="G894" s="8" t="s">
        <v>4</v>
      </c>
      <c r="H894" s="7" t="s">
        <v>5</v>
      </c>
      <c r="I894" s="8" t="s">
        <v>6</v>
      </c>
      <c r="J894" s="8" t="s">
        <v>10</v>
      </c>
      <c r="K894" s="7" t="s">
        <v>7</v>
      </c>
      <c r="L894" s="8" t="s">
        <v>8</v>
      </c>
      <c r="M894" s="8" t="s">
        <v>9</v>
      </c>
      <c r="N894" s="16"/>
      <c r="O894" s="16"/>
      <c r="P894" s="16"/>
      <c r="Q894" s="16"/>
      <c r="R894" s="17"/>
      <c r="S894" s="17"/>
      <c r="T894" s="17"/>
      <c r="U894" s="17"/>
      <c r="V894" s="17"/>
    </row>
    <row r="895" spans="1:22" ht="15.75" customHeight="1">
      <c r="A895" s="2">
        <v>1</v>
      </c>
      <c r="C895" s="18" t="s">
        <v>15</v>
      </c>
      <c r="D895" s="18" t="s">
        <v>16</v>
      </c>
      <c r="E895" s="18">
        <v>1.2</v>
      </c>
      <c r="F895" s="18" t="s">
        <v>192</v>
      </c>
      <c r="G895" s="18">
        <v>0.55000000000000004</v>
      </c>
      <c r="H895" s="18">
        <v>56</v>
      </c>
      <c r="I895" s="18">
        <f>+H895*G895</f>
        <v>30.800000000000004</v>
      </c>
      <c r="J895" s="18">
        <v>0</v>
      </c>
      <c r="K895" s="18">
        <v>0.4</v>
      </c>
      <c r="L895" s="18">
        <v>565</v>
      </c>
      <c r="M895" s="59">
        <f>+L895*K895</f>
        <v>226</v>
      </c>
    </row>
    <row r="896" spans="1:22" ht="15.75" customHeight="1">
      <c r="A896" s="2">
        <v>1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</row>
    <row r="897" spans="1:22" ht="15.75" customHeight="1">
      <c r="A897" s="2">
        <v>1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</row>
    <row r="898" spans="1:22" ht="15.75" customHeight="1">
      <c r="A898" s="2">
        <v>1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</row>
    <row r="899" spans="1:22" ht="15.75" customHeight="1">
      <c r="A899" s="2">
        <v>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</row>
    <row r="900" spans="1:22" ht="15.75" customHeight="1">
      <c r="A900" s="2">
        <v>1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</row>
    <row r="901" spans="1:22" ht="15.75" customHeight="1" thickBot="1">
      <c r="A901" s="2">
        <v>1</v>
      </c>
      <c r="C901" s="19" t="s">
        <v>17</v>
      </c>
      <c r="D901" s="19"/>
      <c r="E901" s="19"/>
      <c r="F901" s="19"/>
      <c r="G901" s="19"/>
      <c r="H901" s="19">
        <f>SUM(H895:H900)</f>
        <v>56</v>
      </c>
      <c r="I901" s="19">
        <f>SUM(I895:I900)</f>
        <v>30.800000000000004</v>
      </c>
      <c r="J901" s="19">
        <f>SUM(J895:J900)</f>
        <v>0</v>
      </c>
      <c r="K901" s="19">
        <f>SUM(K895:K900)</f>
        <v>0.4</v>
      </c>
      <c r="L901" s="19"/>
      <c r="M901" s="20">
        <f>SUM(M895:M900)</f>
        <v>226</v>
      </c>
    </row>
    <row r="902" spans="1:22" ht="15.75" customHeight="1" thickBot="1">
      <c r="A902" s="2">
        <v>1</v>
      </c>
      <c r="B902" s="9">
        <f>+B893+1</f>
        <v>100</v>
      </c>
      <c r="C902" s="10" t="s">
        <v>65</v>
      </c>
      <c r="D902" s="10" t="s">
        <v>18</v>
      </c>
      <c r="E902" s="10"/>
      <c r="F902" s="11" t="s">
        <v>21</v>
      </c>
      <c r="G902" s="10" t="s">
        <v>14</v>
      </c>
      <c r="H902" s="12">
        <v>3.01</v>
      </c>
      <c r="I902" s="53">
        <f>ROUND(1924.15*1.035/31.1*0.756*1.12,2)</f>
        <v>54.22</v>
      </c>
      <c r="J902" s="54">
        <f>I902*H902</f>
        <v>163.20219999999998</v>
      </c>
      <c r="K902" s="55">
        <f>+H902*20+5+1</f>
        <v>66.199999999999989</v>
      </c>
      <c r="L902" s="56">
        <f>M910</f>
        <v>156.505</v>
      </c>
      <c r="M902" s="53">
        <f>I910</f>
        <v>17.600000000000001</v>
      </c>
      <c r="N902" s="57">
        <v>0</v>
      </c>
      <c r="O902" s="58">
        <f>SUM(J902:N902)</f>
        <v>403.50720000000001</v>
      </c>
      <c r="P902" s="10">
        <v>1</v>
      </c>
      <c r="Q902" s="22">
        <f>ROUND(O902/0.85,0)</f>
        <v>475</v>
      </c>
      <c r="R902" s="13">
        <f>Q902*P902</f>
        <v>475</v>
      </c>
    </row>
    <row r="903" spans="1:22" s="5" customFormat="1" ht="21" customHeight="1">
      <c r="A903" s="2">
        <v>1</v>
      </c>
      <c r="B903" s="15" t="s">
        <v>0</v>
      </c>
      <c r="C903" s="7" t="s">
        <v>1</v>
      </c>
      <c r="D903" s="7" t="s">
        <v>11</v>
      </c>
      <c r="E903" s="8" t="s">
        <v>2</v>
      </c>
      <c r="F903" s="7" t="s">
        <v>3</v>
      </c>
      <c r="G903" s="8" t="s">
        <v>4</v>
      </c>
      <c r="H903" s="7" t="s">
        <v>5</v>
      </c>
      <c r="I903" s="8" t="s">
        <v>6</v>
      </c>
      <c r="J903" s="8" t="s">
        <v>10</v>
      </c>
      <c r="K903" s="7" t="s">
        <v>7</v>
      </c>
      <c r="L903" s="8" t="s">
        <v>8</v>
      </c>
      <c r="M903" s="8" t="s">
        <v>9</v>
      </c>
      <c r="N903" s="16"/>
      <c r="O903" s="16"/>
      <c r="P903" s="16"/>
      <c r="Q903" s="16"/>
      <c r="R903" s="17"/>
      <c r="S903" s="17"/>
      <c r="T903" s="17"/>
      <c r="U903" s="17"/>
      <c r="V903" s="17"/>
    </row>
    <row r="904" spans="1:22" ht="15.75" customHeight="1">
      <c r="A904" s="2">
        <v>1</v>
      </c>
      <c r="C904" s="18" t="s">
        <v>15</v>
      </c>
      <c r="D904" s="18" t="s">
        <v>16</v>
      </c>
      <c r="E904" s="18">
        <v>1.2</v>
      </c>
      <c r="F904" s="18" t="s">
        <v>192</v>
      </c>
      <c r="G904" s="18">
        <v>0.55000000000000004</v>
      </c>
      <c r="H904" s="18">
        <v>10</v>
      </c>
      <c r="I904" s="18">
        <f t="shared" ref="I904:I905" si="136">+H904*G904</f>
        <v>5.5</v>
      </c>
      <c r="J904" s="18">
        <v>7.4999999999999997E-3</v>
      </c>
      <c r="K904" s="18">
        <v>7.0999999999999994E-2</v>
      </c>
      <c r="L904" s="18">
        <v>565</v>
      </c>
      <c r="M904" s="59">
        <f t="shared" ref="M904:M905" si="137">+L904*K904</f>
        <v>40.114999999999995</v>
      </c>
    </row>
    <row r="905" spans="1:22" ht="15.75" customHeight="1">
      <c r="A905" s="2">
        <v>1</v>
      </c>
      <c r="C905" s="18" t="s">
        <v>15</v>
      </c>
      <c r="D905" s="18" t="s">
        <v>16</v>
      </c>
      <c r="E905" s="18">
        <v>1.35</v>
      </c>
      <c r="F905" s="18" t="s">
        <v>192</v>
      </c>
      <c r="G905" s="18">
        <v>0.55000000000000004</v>
      </c>
      <c r="H905" s="18">
        <v>22</v>
      </c>
      <c r="I905" s="18">
        <f t="shared" si="136"/>
        <v>12.100000000000001</v>
      </c>
      <c r="J905" s="18">
        <v>7.4999999999999997E-3</v>
      </c>
      <c r="K905" s="18">
        <v>0.20599999999999999</v>
      </c>
      <c r="L905" s="18">
        <v>565</v>
      </c>
      <c r="M905" s="59">
        <f t="shared" si="137"/>
        <v>116.39</v>
      </c>
    </row>
    <row r="906" spans="1:22" ht="15.75" customHeight="1">
      <c r="A906" s="2">
        <v>1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</row>
    <row r="907" spans="1:22" ht="15.75" customHeight="1">
      <c r="A907" s="2">
        <v>1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</row>
    <row r="908" spans="1:22" ht="15.75" customHeight="1">
      <c r="A908" s="2">
        <v>1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</row>
    <row r="909" spans="1:22" ht="15.75" customHeight="1">
      <c r="A909" s="2">
        <v>1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</row>
    <row r="910" spans="1:22" ht="15.75" customHeight="1" thickBot="1">
      <c r="A910" s="2">
        <v>1</v>
      </c>
      <c r="C910" s="19" t="s">
        <v>17</v>
      </c>
      <c r="D910" s="19"/>
      <c r="E910" s="19"/>
      <c r="F910" s="19"/>
      <c r="G910" s="19"/>
      <c r="H910" s="19">
        <f>SUM(H904:H909)</f>
        <v>32</v>
      </c>
      <c r="I910" s="19">
        <f>SUM(I904:I909)</f>
        <v>17.600000000000001</v>
      </c>
      <c r="J910" s="19">
        <f>SUM(J904:J909)</f>
        <v>1.4999999999999999E-2</v>
      </c>
      <c r="K910" s="19">
        <f>SUM(K904:K909)</f>
        <v>0.27699999999999997</v>
      </c>
      <c r="L910" s="19"/>
      <c r="M910" s="20">
        <f>SUM(M904:M909)</f>
        <v>156.505</v>
      </c>
    </row>
    <row r="911" spans="1:22" ht="15.75" customHeight="1" thickBot="1">
      <c r="A911" s="2">
        <v>1</v>
      </c>
      <c r="B911" s="9">
        <f>+B902+1</f>
        <v>101</v>
      </c>
      <c r="C911" s="10" t="s">
        <v>171</v>
      </c>
      <c r="D911" s="10" t="s">
        <v>18</v>
      </c>
      <c r="E911" s="10"/>
      <c r="F911" s="11" t="s">
        <v>13</v>
      </c>
      <c r="G911" s="10" t="s">
        <v>14</v>
      </c>
      <c r="H911" s="12">
        <v>4.0819999999999999</v>
      </c>
      <c r="I911" s="53">
        <f>ROUND(1924.15*1.035/31.1*0.756*1.12,2)</f>
        <v>54.22</v>
      </c>
      <c r="J911" s="54">
        <f>I911*H911</f>
        <v>221.32603999999998</v>
      </c>
      <c r="K911" s="55">
        <f>+H911*20+5+1</f>
        <v>87.64</v>
      </c>
      <c r="L911" s="56">
        <f>M919</f>
        <v>313.59000000000003</v>
      </c>
      <c r="M911" s="53">
        <f>I919</f>
        <v>12.1</v>
      </c>
      <c r="N911" s="57">
        <v>0</v>
      </c>
      <c r="O911" s="58">
        <f>SUM(J911:N911)</f>
        <v>634.65603999999996</v>
      </c>
      <c r="P911" s="10">
        <v>1</v>
      </c>
      <c r="Q911" s="22">
        <f>ROUND(O911/0.85,0)</f>
        <v>747</v>
      </c>
      <c r="R911" s="13">
        <f>Q911*P911</f>
        <v>747</v>
      </c>
    </row>
    <row r="912" spans="1:22" s="5" customFormat="1" ht="21" customHeight="1">
      <c r="A912" s="2">
        <v>1</v>
      </c>
      <c r="B912" s="15" t="s">
        <v>0</v>
      </c>
      <c r="C912" s="7" t="s">
        <v>1</v>
      </c>
      <c r="D912" s="7" t="s">
        <v>11</v>
      </c>
      <c r="E912" s="8" t="s">
        <v>2</v>
      </c>
      <c r="F912" s="7" t="s">
        <v>3</v>
      </c>
      <c r="G912" s="8" t="s">
        <v>4</v>
      </c>
      <c r="H912" s="7" t="s">
        <v>5</v>
      </c>
      <c r="I912" s="8" t="s">
        <v>6</v>
      </c>
      <c r="J912" s="8" t="s">
        <v>10</v>
      </c>
      <c r="K912" s="7" t="s">
        <v>7</v>
      </c>
      <c r="L912" s="8" t="s">
        <v>8</v>
      </c>
      <c r="M912" s="8" t="s">
        <v>9</v>
      </c>
      <c r="N912" s="16"/>
      <c r="O912" s="16"/>
      <c r="P912" s="16"/>
      <c r="Q912" s="16"/>
      <c r="R912" s="17"/>
      <c r="S912" s="17"/>
      <c r="T912" s="17"/>
      <c r="U912" s="17"/>
      <c r="V912" s="17"/>
    </row>
    <row r="913" spans="1:22" ht="15.75" customHeight="1">
      <c r="A913" s="2">
        <v>1</v>
      </c>
      <c r="C913" s="18" t="s">
        <v>15</v>
      </c>
      <c r="D913" s="18" t="s">
        <v>16</v>
      </c>
      <c r="E913" s="18">
        <v>1.4</v>
      </c>
      <c r="F913" s="18" t="s">
        <v>192</v>
      </c>
      <c r="G913" s="18">
        <v>0.55000000000000004</v>
      </c>
      <c r="H913" s="18">
        <v>6</v>
      </c>
      <c r="I913" s="18">
        <f t="shared" ref="I913:I917" si="138">+H913*G913</f>
        <v>3.3000000000000003</v>
      </c>
      <c r="J913" s="18">
        <v>0</v>
      </c>
      <c r="K913" s="18">
        <v>7.1999999999999995E-2</v>
      </c>
      <c r="L913" s="18">
        <v>565</v>
      </c>
      <c r="M913" s="59">
        <f t="shared" ref="M913:M917" si="139">+L913*K913</f>
        <v>40.68</v>
      </c>
    </row>
    <row r="914" spans="1:22" ht="15.75" customHeight="1">
      <c r="A914" s="2">
        <v>1</v>
      </c>
      <c r="C914" s="18" t="s">
        <v>15</v>
      </c>
      <c r="D914" s="18" t="s">
        <v>16</v>
      </c>
      <c r="E914" s="18">
        <v>1.5</v>
      </c>
      <c r="F914" s="18" t="s">
        <v>192</v>
      </c>
      <c r="G914" s="18">
        <v>0.55000000000000004</v>
      </c>
      <c r="H914" s="18">
        <v>6</v>
      </c>
      <c r="I914" s="18">
        <f t="shared" si="138"/>
        <v>3.3000000000000003</v>
      </c>
      <c r="J914" s="18">
        <v>0</v>
      </c>
      <c r="K914" s="18">
        <v>8.4000000000000005E-2</v>
      </c>
      <c r="L914" s="18">
        <v>565</v>
      </c>
      <c r="M914" s="59">
        <f t="shared" si="139"/>
        <v>47.46</v>
      </c>
    </row>
    <row r="915" spans="1:22" ht="15.75" customHeight="1">
      <c r="A915" s="2">
        <v>1</v>
      </c>
      <c r="C915" s="18" t="s">
        <v>15</v>
      </c>
      <c r="D915" s="18" t="s">
        <v>16</v>
      </c>
      <c r="E915" s="18">
        <v>1.8</v>
      </c>
      <c r="F915" s="18" t="s">
        <v>192</v>
      </c>
      <c r="G915" s="18">
        <v>0.55000000000000004</v>
      </c>
      <c r="H915" s="18">
        <v>4</v>
      </c>
      <c r="I915" s="18">
        <f t="shared" si="138"/>
        <v>2.2000000000000002</v>
      </c>
      <c r="J915" s="18">
        <v>0</v>
      </c>
      <c r="K915" s="18">
        <v>8.7999999999999995E-2</v>
      </c>
      <c r="L915" s="18">
        <v>675</v>
      </c>
      <c r="M915" s="59">
        <f t="shared" si="139"/>
        <v>59.4</v>
      </c>
    </row>
    <row r="916" spans="1:22" ht="15.75" customHeight="1">
      <c r="A916" s="2">
        <v>1</v>
      </c>
      <c r="C916" s="18" t="s">
        <v>15</v>
      </c>
      <c r="D916" s="18" t="s">
        <v>16</v>
      </c>
      <c r="E916" s="18">
        <v>2</v>
      </c>
      <c r="F916" s="18" t="s">
        <v>192</v>
      </c>
      <c r="G916" s="18">
        <v>0.55000000000000004</v>
      </c>
      <c r="H916" s="18">
        <v>4</v>
      </c>
      <c r="I916" s="18">
        <f t="shared" si="138"/>
        <v>2.2000000000000002</v>
      </c>
      <c r="J916" s="18">
        <v>0</v>
      </c>
      <c r="K916" s="18">
        <v>0.123</v>
      </c>
      <c r="L916" s="18">
        <v>675</v>
      </c>
      <c r="M916" s="59">
        <f t="shared" si="139"/>
        <v>83.025000000000006</v>
      </c>
    </row>
    <row r="917" spans="1:22" ht="15.75" customHeight="1">
      <c r="A917" s="2">
        <v>1</v>
      </c>
      <c r="C917" s="18" t="s">
        <v>15</v>
      </c>
      <c r="D917" s="18" t="s">
        <v>16</v>
      </c>
      <c r="E917" s="18">
        <v>2.5</v>
      </c>
      <c r="F917" s="18" t="s">
        <v>192</v>
      </c>
      <c r="G917" s="18">
        <v>0.55000000000000004</v>
      </c>
      <c r="H917" s="18">
        <v>2</v>
      </c>
      <c r="I917" s="18">
        <f t="shared" si="138"/>
        <v>1.1000000000000001</v>
      </c>
      <c r="J917" s="18">
        <v>0</v>
      </c>
      <c r="K917" s="18">
        <v>0.123</v>
      </c>
      <c r="L917" s="18">
        <v>675</v>
      </c>
      <c r="M917" s="59">
        <f t="shared" si="139"/>
        <v>83.025000000000006</v>
      </c>
    </row>
    <row r="918" spans="1:22" ht="15.75" customHeight="1">
      <c r="A918" s="2">
        <v>1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</row>
    <row r="919" spans="1:22" ht="15.75" customHeight="1" thickBot="1">
      <c r="A919" s="2">
        <v>1</v>
      </c>
      <c r="C919" s="19" t="s">
        <v>17</v>
      </c>
      <c r="D919" s="19"/>
      <c r="E919" s="19"/>
      <c r="F919" s="19"/>
      <c r="G919" s="19"/>
      <c r="H919" s="19">
        <f>SUM(H913:H918)</f>
        <v>22</v>
      </c>
      <c r="I919" s="19">
        <f>SUM(I913:I918)</f>
        <v>12.1</v>
      </c>
      <c r="J919" s="19">
        <f>SUM(J913:J918)</f>
        <v>0</v>
      </c>
      <c r="K919" s="19">
        <f>SUM(K913:K918)</f>
        <v>0.49</v>
      </c>
      <c r="L919" s="19"/>
      <c r="M919" s="20">
        <f>SUM(M913:M918)</f>
        <v>313.59000000000003</v>
      </c>
    </row>
    <row r="920" spans="1:22" ht="15.75" customHeight="1" thickBot="1">
      <c r="A920" s="2">
        <v>1</v>
      </c>
      <c r="B920" s="9">
        <f>+B911+1</f>
        <v>102</v>
      </c>
      <c r="C920" s="10" t="s">
        <v>172</v>
      </c>
      <c r="D920" s="10" t="s">
        <v>18</v>
      </c>
      <c r="E920" s="10"/>
      <c r="F920" s="11" t="s">
        <v>13</v>
      </c>
      <c r="G920" s="10" t="s">
        <v>14</v>
      </c>
      <c r="H920" s="12">
        <v>3.9430000000000001</v>
      </c>
      <c r="I920" s="53">
        <f>ROUND(1924.15*1.035/31.1*0.756*1.12,2)</f>
        <v>54.22</v>
      </c>
      <c r="J920" s="54">
        <f>I920*H920</f>
        <v>213.78945999999999</v>
      </c>
      <c r="K920" s="55">
        <f>+H920*20+5+1</f>
        <v>84.86</v>
      </c>
      <c r="L920" s="56">
        <f>M928</f>
        <v>359.90500000000003</v>
      </c>
      <c r="M920" s="53">
        <f>I928</f>
        <v>48.400000000000006</v>
      </c>
      <c r="N920" s="57">
        <v>0</v>
      </c>
      <c r="O920" s="58">
        <f>SUM(J920:N920)</f>
        <v>706.95446000000004</v>
      </c>
      <c r="P920" s="10">
        <v>1</v>
      </c>
      <c r="Q920" s="22">
        <f>ROUND(O920/0.85,0)</f>
        <v>832</v>
      </c>
      <c r="R920" s="13">
        <f>Q920*P920</f>
        <v>832</v>
      </c>
    </row>
    <row r="921" spans="1:22" s="5" customFormat="1" ht="21" customHeight="1">
      <c r="A921" s="2">
        <v>1</v>
      </c>
      <c r="B921" s="15" t="s">
        <v>0</v>
      </c>
      <c r="C921" s="7" t="s">
        <v>1</v>
      </c>
      <c r="D921" s="7" t="s">
        <v>11</v>
      </c>
      <c r="E921" s="8" t="s">
        <v>2</v>
      </c>
      <c r="F921" s="7" t="s">
        <v>3</v>
      </c>
      <c r="G921" s="8" t="s">
        <v>4</v>
      </c>
      <c r="H921" s="7" t="s">
        <v>5</v>
      </c>
      <c r="I921" s="8" t="s">
        <v>6</v>
      </c>
      <c r="J921" s="8" t="s">
        <v>10</v>
      </c>
      <c r="K921" s="7" t="s">
        <v>7</v>
      </c>
      <c r="L921" s="8" t="s">
        <v>8</v>
      </c>
      <c r="M921" s="8" t="s">
        <v>9</v>
      </c>
      <c r="N921" s="16"/>
      <c r="O921" s="16"/>
      <c r="P921" s="16"/>
      <c r="Q921" s="16"/>
      <c r="R921" s="17"/>
      <c r="S921" s="17"/>
      <c r="T921" s="17"/>
      <c r="U921" s="17"/>
      <c r="V921" s="17"/>
    </row>
    <row r="922" spans="1:22" ht="15.75" customHeight="1">
      <c r="A922" s="2">
        <v>1</v>
      </c>
      <c r="C922" s="18" t="s">
        <v>15</v>
      </c>
      <c r="D922" s="18" t="s">
        <v>16</v>
      </c>
      <c r="E922" s="18">
        <v>1.2</v>
      </c>
      <c r="F922" s="18" t="s">
        <v>192</v>
      </c>
      <c r="G922" s="18">
        <v>0.55000000000000004</v>
      </c>
      <c r="H922" s="18">
        <v>88</v>
      </c>
      <c r="I922" s="18">
        <f>+H922*G922</f>
        <v>48.400000000000006</v>
      </c>
      <c r="J922" s="18">
        <v>0</v>
      </c>
      <c r="K922" s="18">
        <v>0.63700000000000001</v>
      </c>
      <c r="L922" s="18">
        <v>565</v>
      </c>
      <c r="M922" s="59">
        <f>+L922*K922</f>
        <v>359.90500000000003</v>
      </c>
    </row>
    <row r="923" spans="1:22" ht="15.75" customHeight="1">
      <c r="A923" s="2">
        <v>1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</row>
    <row r="924" spans="1:22" ht="15.75" customHeight="1">
      <c r="A924" s="2">
        <v>1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</row>
    <row r="925" spans="1:22" ht="15.75" customHeight="1">
      <c r="A925" s="2">
        <v>1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</row>
    <row r="926" spans="1:22" ht="15.75" customHeight="1">
      <c r="A926" s="2">
        <v>1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</row>
    <row r="927" spans="1:22" ht="15.75" customHeight="1">
      <c r="A927" s="2">
        <v>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</row>
    <row r="928" spans="1:22" ht="15.75" customHeight="1" thickBot="1">
      <c r="A928" s="2">
        <v>1</v>
      </c>
      <c r="C928" s="19" t="s">
        <v>17</v>
      </c>
      <c r="D928" s="19"/>
      <c r="E928" s="19"/>
      <c r="F928" s="19"/>
      <c r="G928" s="19"/>
      <c r="H928" s="19">
        <f>SUM(H922:H927)</f>
        <v>88</v>
      </c>
      <c r="I928" s="19">
        <f>SUM(I922:I927)</f>
        <v>48.400000000000006</v>
      </c>
      <c r="J928" s="19">
        <f>SUM(J922:J927)</f>
        <v>0</v>
      </c>
      <c r="K928" s="19">
        <f>SUM(K922:K927)</f>
        <v>0.63700000000000001</v>
      </c>
      <c r="L928" s="19"/>
      <c r="M928" s="20">
        <f>SUM(M922:M927)</f>
        <v>359.90500000000003</v>
      </c>
    </row>
    <row r="929" spans="1:22" ht="15.75" customHeight="1" thickBot="1">
      <c r="A929" s="2">
        <v>1</v>
      </c>
      <c r="B929" s="9">
        <f>+B920+1</f>
        <v>103</v>
      </c>
      <c r="C929" s="10" t="s">
        <v>173</v>
      </c>
      <c r="D929" s="10" t="s">
        <v>18</v>
      </c>
      <c r="E929" s="10"/>
      <c r="F929" s="11" t="s">
        <v>13</v>
      </c>
      <c r="G929" s="10" t="s">
        <v>14</v>
      </c>
      <c r="H929" s="12">
        <v>2.4359999999999999</v>
      </c>
      <c r="I929" s="53">
        <f>ROUND(1924.15*1.035/31.1*0.756*1.12,2)</f>
        <v>54.22</v>
      </c>
      <c r="J929" s="54">
        <f>I929*H929</f>
        <v>132.07991999999999</v>
      </c>
      <c r="K929" s="55">
        <f>+H929*20+5+1</f>
        <v>54.72</v>
      </c>
      <c r="L929" s="56">
        <f>M937</f>
        <v>164.62</v>
      </c>
      <c r="M929" s="53">
        <f>I937</f>
        <v>8.8000000000000007</v>
      </c>
      <c r="N929" s="57">
        <v>0</v>
      </c>
      <c r="O929" s="58">
        <f>SUM(J929:N929)</f>
        <v>360.21992</v>
      </c>
      <c r="P929" s="10">
        <v>1</v>
      </c>
      <c r="Q929" s="22">
        <f>ROUND(O929/0.85,0)</f>
        <v>424</v>
      </c>
      <c r="R929" s="13">
        <f>Q929*P929</f>
        <v>424</v>
      </c>
    </row>
    <row r="930" spans="1:22" s="5" customFormat="1" ht="21" customHeight="1">
      <c r="A930" s="2">
        <v>1</v>
      </c>
      <c r="B930" s="15" t="s">
        <v>0</v>
      </c>
      <c r="C930" s="7" t="s">
        <v>1</v>
      </c>
      <c r="D930" s="7" t="s">
        <v>11</v>
      </c>
      <c r="E930" s="8" t="s">
        <v>2</v>
      </c>
      <c r="F930" s="7" t="s">
        <v>3</v>
      </c>
      <c r="G930" s="8" t="s">
        <v>4</v>
      </c>
      <c r="H930" s="7" t="s">
        <v>5</v>
      </c>
      <c r="I930" s="8" t="s">
        <v>6</v>
      </c>
      <c r="J930" s="8" t="s">
        <v>10</v>
      </c>
      <c r="K930" s="7" t="s">
        <v>7</v>
      </c>
      <c r="L930" s="8" t="s">
        <v>8</v>
      </c>
      <c r="M930" s="8" t="s">
        <v>9</v>
      </c>
      <c r="N930" s="16"/>
      <c r="O930" s="16"/>
      <c r="P930" s="16"/>
      <c r="Q930" s="16"/>
      <c r="R930" s="17"/>
      <c r="S930" s="17"/>
      <c r="T930" s="17"/>
      <c r="U930" s="17"/>
      <c r="V930" s="17"/>
    </row>
    <row r="931" spans="1:22" ht="15.75" customHeight="1">
      <c r="A931" s="2">
        <v>1</v>
      </c>
      <c r="C931" s="18" t="s">
        <v>15</v>
      </c>
      <c r="D931" s="18" t="s">
        <v>16</v>
      </c>
      <c r="E931" s="18">
        <v>1.35</v>
      </c>
      <c r="F931" s="18" t="s">
        <v>192</v>
      </c>
      <c r="G931" s="18">
        <v>0.55000000000000004</v>
      </c>
      <c r="H931" s="18">
        <v>14</v>
      </c>
      <c r="I931" s="18">
        <f t="shared" ref="I931:I932" si="140">+H931*G931</f>
        <v>7.7000000000000011</v>
      </c>
      <c r="J931" s="18">
        <v>0</v>
      </c>
      <c r="K931" s="18">
        <v>0.14799999999999999</v>
      </c>
      <c r="L931" s="18">
        <v>565</v>
      </c>
      <c r="M931" s="59">
        <f t="shared" ref="M931:M932" si="141">+L931*K931</f>
        <v>83.61999999999999</v>
      </c>
    </row>
    <row r="932" spans="1:22" ht="15.75" customHeight="1">
      <c r="A932" s="2">
        <v>1</v>
      </c>
      <c r="C932" s="18" t="s">
        <v>15</v>
      </c>
      <c r="D932" s="18" t="s">
        <v>16</v>
      </c>
      <c r="E932" s="18">
        <v>2.4</v>
      </c>
      <c r="F932" s="18" t="s">
        <v>192</v>
      </c>
      <c r="G932" s="18">
        <v>0.55000000000000004</v>
      </c>
      <c r="H932" s="18">
        <v>2</v>
      </c>
      <c r="I932" s="18">
        <f t="shared" si="140"/>
        <v>1.1000000000000001</v>
      </c>
      <c r="J932" s="18">
        <v>0</v>
      </c>
      <c r="K932" s="18">
        <v>0.12</v>
      </c>
      <c r="L932" s="18">
        <v>675</v>
      </c>
      <c r="M932" s="59">
        <f t="shared" si="141"/>
        <v>81</v>
      </c>
    </row>
    <row r="933" spans="1:22" ht="15.75" customHeight="1">
      <c r="A933" s="2">
        <v>1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</row>
    <row r="934" spans="1:22" ht="15.75" customHeight="1">
      <c r="A934" s="2">
        <v>1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</row>
    <row r="935" spans="1:22" ht="15.75" customHeight="1">
      <c r="A935" s="2">
        <v>1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</row>
    <row r="936" spans="1:22" ht="15.75" customHeight="1">
      <c r="A936" s="2">
        <v>1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</row>
    <row r="937" spans="1:22" ht="15.75" customHeight="1" thickBot="1">
      <c r="A937" s="2">
        <v>1</v>
      </c>
      <c r="C937" s="19" t="s">
        <v>17</v>
      </c>
      <c r="D937" s="19"/>
      <c r="E937" s="19"/>
      <c r="F937" s="19"/>
      <c r="G937" s="19"/>
      <c r="H937" s="19">
        <f>SUM(H931:H936)</f>
        <v>16</v>
      </c>
      <c r="I937" s="19">
        <f>SUM(I931:I936)</f>
        <v>8.8000000000000007</v>
      </c>
      <c r="J937" s="19">
        <f>SUM(J931:J936)</f>
        <v>0</v>
      </c>
      <c r="K937" s="19">
        <f>SUM(K931:K936)</f>
        <v>0.26800000000000002</v>
      </c>
      <c r="L937" s="19"/>
      <c r="M937" s="20">
        <f>SUM(M931:M936)</f>
        <v>164.62</v>
      </c>
    </row>
    <row r="938" spans="1:22" ht="15.75" customHeight="1" thickBot="1">
      <c r="A938" s="2">
        <v>1</v>
      </c>
      <c r="B938" s="9">
        <f>+B929+1</f>
        <v>104</v>
      </c>
      <c r="C938" s="10" t="s">
        <v>66</v>
      </c>
      <c r="D938" s="10" t="s">
        <v>18</v>
      </c>
      <c r="E938" s="10"/>
      <c r="F938" s="11" t="s">
        <v>21</v>
      </c>
      <c r="G938" s="10" t="s">
        <v>14</v>
      </c>
      <c r="H938" s="12">
        <v>3.94</v>
      </c>
      <c r="I938" s="53">
        <f>ROUND(1924.15*1.035/31.1*0.756*1.12,2)</f>
        <v>54.22</v>
      </c>
      <c r="J938" s="54">
        <f>I938*H938</f>
        <v>213.6268</v>
      </c>
      <c r="K938" s="55">
        <f>+H938*20+5+1</f>
        <v>84.8</v>
      </c>
      <c r="L938" s="56">
        <f>M946</f>
        <v>347.33</v>
      </c>
      <c r="M938" s="53">
        <f>I946</f>
        <v>13.200000000000001</v>
      </c>
      <c r="N938" s="57">
        <v>0</v>
      </c>
      <c r="O938" s="58">
        <f>SUM(J938:N938)</f>
        <v>658.95680000000004</v>
      </c>
      <c r="P938" s="10">
        <v>1</v>
      </c>
      <c r="Q938" s="22">
        <f>ROUND(O938/0.85,0)</f>
        <v>775</v>
      </c>
      <c r="R938" s="13">
        <f>Q938*P938</f>
        <v>775</v>
      </c>
    </row>
    <row r="939" spans="1:22" s="5" customFormat="1" ht="21" customHeight="1">
      <c r="A939" s="2">
        <v>1</v>
      </c>
      <c r="B939" s="15" t="s">
        <v>0</v>
      </c>
      <c r="C939" s="7" t="s">
        <v>1</v>
      </c>
      <c r="D939" s="7" t="s">
        <v>11</v>
      </c>
      <c r="E939" s="8" t="s">
        <v>2</v>
      </c>
      <c r="F939" s="7" t="s">
        <v>3</v>
      </c>
      <c r="G939" s="8" t="s">
        <v>4</v>
      </c>
      <c r="H939" s="7" t="s">
        <v>5</v>
      </c>
      <c r="I939" s="8" t="s">
        <v>6</v>
      </c>
      <c r="J939" s="8" t="s">
        <v>10</v>
      </c>
      <c r="K939" s="7" t="s">
        <v>7</v>
      </c>
      <c r="L939" s="8" t="s">
        <v>8</v>
      </c>
      <c r="M939" s="8" t="s">
        <v>9</v>
      </c>
      <c r="N939" s="16"/>
      <c r="O939" s="16"/>
      <c r="P939" s="16"/>
      <c r="Q939" s="16"/>
      <c r="R939" s="17"/>
      <c r="S939" s="17"/>
      <c r="T939" s="17"/>
      <c r="U939" s="17"/>
      <c r="V939" s="17"/>
    </row>
    <row r="940" spans="1:22" ht="15.75" customHeight="1">
      <c r="A940" s="2">
        <v>1</v>
      </c>
      <c r="C940" s="18" t="s">
        <v>15</v>
      </c>
      <c r="D940" s="18" t="s">
        <v>16</v>
      </c>
      <c r="E940" s="18">
        <v>2.7</v>
      </c>
      <c r="F940" s="18" t="s">
        <v>192</v>
      </c>
      <c r="G940" s="18">
        <v>0.55000000000000004</v>
      </c>
      <c r="H940" s="18">
        <v>2</v>
      </c>
      <c r="I940" s="18">
        <f t="shared" ref="I940:I943" si="142">+H940*G940</f>
        <v>1.1000000000000001</v>
      </c>
      <c r="J940" s="18">
        <v>7.4999999999999997E-3</v>
      </c>
      <c r="K940" s="18">
        <v>0.14799999999999999</v>
      </c>
      <c r="L940" s="18">
        <v>900</v>
      </c>
      <c r="M940" s="59">
        <f t="shared" ref="M940:M943" si="143">+L940*K940</f>
        <v>133.19999999999999</v>
      </c>
    </row>
    <row r="941" spans="1:22" ht="15.75" customHeight="1">
      <c r="A941" s="2">
        <v>1</v>
      </c>
      <c r="C941" s="18" t="s">
        <v>15</v>
      </c>
      <c r="D941" s="18" t="s">
        <v>16</v>
      </c>
      <c r="E941" s="18">
        <v>1.35</v>
      </c>
      <c r="F941" s="18" t="s">
        <v>192</v>
      </c>
      <c r="G941" s="18">
        <v>0.55000000000000004</v>
      </c>
      <c r="H941" s="18">
        <v>16</v>
      </c>
      <c r="I941" s="18">
        <f t="shared" si="142"/>
        <v>8.8000000000000007</v>
      </c>
      <c r="J941" s="18">
        <v>0</v>
      </c>
      <c r="K941" s="18">
        <v>0.152</v>
      </c>
      <c r="L941" s="18">
        <v>565</v>
      </c>
      <c r="M941" s="59">
        <f t="shared" si="143"/>
        <v>85.88</v>
      </c>
    </row>
    <row r="942" spans="1:22" ht="15.75" customHeight="1">
      <c r="A942" s="2">
        <v>1</v>
      </c>
      <c r="C942" s="18" t="s">
        <v>15</v>
      </c>
      <c r="D942" s="18" t="s">
        <v>16</v>
      </c>
      <c r="E942" s="18">
        <v>1.9</v>
      </c>
      <c r="F942" s="18" t="s">
        <v>192</v>
      </c>
      <c r="G942" s="18">
        <v>0.55000000000000004</v>
      </c>
      <c r="H942" s="18">
        <v>4</v>
      </c>
      <c r="I942" s="18">
        <f t="shared" si="142"/>
        <v>2.2000000000000002</v>
      </c>
      <c r="J942" s="18">
        <v>0</v>
      </c>
      <c r="K942" s="18">
        <v>0.11</v>
      </c>
      <c r="L942" s="18">
        <v>675</v>
      </c>
      <c r="M942" s="59">
        <f t="shared" si="143"/>
        <v>74.25</v>
      </c>
    </row>
    <row r="943" spans="1:22" ht="15.75" customHeight="1">
      <c r="A943" s="2">
        <v>1</v>
      </c>
      <c r="C943" s="18" t="s">
        <v>15</v>
      </c>
      <c r="D943" s="18" t="s">
        <v>16</v>
      </c>
      <c r="E943" s="18">
        <v>2.2000000000000002</v>
      </c>
      <c r="F943" s="18" t="s">
        <v>192</v>
      </c>
      <c r="G943" s="18">
        <v>0.55000000000000004</v>
      </c>
      <c r="H943" s="18">
        <v>2</v>
      </c>
      <c r="I943" s="18">
        <f t="shared" si="142"/>
        <v>1.1000000000000001</v>
      </c>
      <c r="J943" s="18">
        <v>0</v>
      </c>
      <c r="K943" s="18">
        <v>0.08</v>
      </c>
      <c r="L943" s="18">
        <v>675</v>
      </c>
      <c r="M943" s="59">
        <f t="shared" si="143"/>
        <v>54</v>
      </c>
    </row>
    <row r="944" spans="1:22" ht="15.75" customHeight="1">
      <c r="A944" s="2">
        <v>1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</row>
    <row r="945" spans="1:22" ht="15.75" customHeight="1">
      <c r="A945" s="2">
        <v>1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</row>
    <row r="946" spans="1:22" ht="15.75" customHeight="1" thickBot="1">
      <c r="A946" s="2">
        <v>1</v>
      </c>
      <c r="C946" s="19" t="s">
        <v>17</v>
      </c>
      <c r="D946" s="19"/>
      <c r="E946" s="19"/>
      <c r="F946" s="19"/>
      <c r="G946" s="19"/>
      <c r="H946" s="19">
        <f>SUM(H940:H945)</f>
        <v>24</v>
      </c>
      <c r="I946" s="19">
        <f>SUM(I940:I945)</f>
        <v>13.200000000000001</v>
      </c>
      <c r="J946" s="19">
        <f>SUM(J940:J945)</f>
        <v>7.4999999999999997E-3</v>
      </c>
      <c r="K946" s="19">
        <f>SUM(K940:K945)</f>
        <v>0.49</v>
      </c>
      <c r="L946" s="19"/>
      <c r="M946" s="20">
        <f>SUM(M940:M945)</f>
        <v>347.33</v>
      </c>
    </row>
    <row r="947" spans="1:22" ht="15.75" customHeight="1" thickBot="1">
      <c r="A947" s="2">
        <v>1</v>
      </c>
      <c r="B947" s="9">
        <f>+B938+1</f>
        <v>105</v>
      </c>
      <c r="C947" s="10" t="s">
        <v>174</v>
      </c>
      <c r="D947" s="10" t="s">
        <v>18</v>
      </c>
      <c r="E947" s="10"/>
      <c r="F947" s="11" t="s">
        <v>13</v>
      </c>
      <c r="G947" s="10" t="s">
        <v>14</v>
      </c>
      <c r="H947" s="12">
        <v>2.923</v>
      </c>
      <c r="I947" s="53">
        <f>ROUND(1924.15*1.035/31.1*0.756*1.12,2)</f>
        <v>54.22</v>
      </c>
      <c r="J947" s="54">
        <f>I947*H947</f>
        <v>158.48506</v>
      </c>
      <c r="K947" s="55">
        <f>+H947*20+5+1</f>
        <v>64.460000000000008</v>
      </c>
      <c r="L947" s="56">
        <f>M955</f>
        <v>176.61500000000001</v>
      </c>
      <c r="M947" s="53">
        <f>I955</f>
        <v>8.8000000000000007</v>
      </c>
      <c r="N947" s="57">
        <v>0</v>
      </c>
      <c r="O947" s="58">
        <f>SUM(J947:N947)</f>
        <v>408.36006000000003</v>
      </c>
      <c r="P947" s="10">
        <v>1</v>
      </c>
      <c r="Q947" s="22">
        <f>ROUND(O947/0.85,0)</f>
        <v>480</v>
      </c>
      <c r="R947" s="13">
        <f>Q947*P947</f>
        <v>480</v>
      </c>
    </row>
    <row r="948" spans="1:22" s="5" customFormat="1" ht="21" customHeight="1">
      <c r="A948" s="2">
        <v>1</v>
      </c>
      <c r="B948" s="15" t="s">
        <v>0</v>
      </c>
      <c r="C948" s="7" t="s">
        <v>1</v>
      </c>
      <c r="D948" s="7" t="s">
        <v>11</v>
      </c>
      <c r="E948" s="8" t="s">
        <v>2</v>
      </c>
      <c r="F948" s="7" t="s">
        <v>3</v>
      </c>
      <c r="G948" s="8" t="s">
        <v>4</v>
      </c>
      <c r="H948" s="7" t="s">
        <v>5</v>
      </c>
      <c r="I948" s="8" t="s">
        <v>6</v>
      </c>
      <c r="J948" s="8" t="s">
        <v>10</v>
      </c>
      <c r="K948" s="7" t="s">
        <v>7</v>
      </c>
      <c r="L948" s="8" t="s">
        <v>8</v>
      </c>
      <c r="M948" s="8" t="s">
        <v>9</v>
      </c>
      <c r="N948" s="16"/>
      <c r="O948" s="16"/>
      <c r="P948" s="16"/>
      <c r="Q948" s="16"/>
      <c r="R948" s="17"/>
      <c r="S948" s="17"/>
      <c r="T948" s="17"/>
      <c r="U948" s="17"/>
      <c r="V948" s="17"/>
    </row>
    <row r="949" spans="1:22" ht="15.75" customHeight="1">
      <c r="A949" s="2">
        <v>1</v>
      </c>
      <c r="C949" s="18" t="s">
        <v>15</v>
      </c>
      <c r="D949" s="18" t="s">
        <v>16</v>
      </c>
      <c r="E949" s="18">
        <v>1.2</v>
      </c>
      <c r="F949" s="18" t="s">
        <v>192</v>
      </c>
      <c r="G949" s="18">
        <v>0.55000000000000004</v>
      </c>
      <c r="H949" s="18">
        <v>12</v>
      </c>
      <c r="I949" s="18">
        <f t="shared" ref="I949:I951" si="144">+H949*G949</f>
        <v>6.6000000000000005</v>
      </c>
      <c r="J949" s="18">
        <v>0</v>
      </c>
      <c r="K949" s="18">
        <v>0.09</v>
      </c>
      <c r="L949" s="18">
        <v>565</v>
      </c>
      <c r="M949" s="59">
        <f t="shared" ref="M949:M951" si="145">+L949*K949</f>
        <v>50.85</v>
      </c>
    </row>
    <row r="950" spans="1:22" ht="15.75" customHeight="1">
      <c r="A950" s="2">
        <v>1</v>
      </c>
      <c r="C950" s="18" t="s">
        <v>15</v>
      </c>
      <c r="D950" s="18" t="s">
        <v>16</v>
      </c>
      <c r="E950" s="18">
        <v>1.7</v>
      </c>
      <c r="F950" s="18" t="s">
        <v>192</v>
      </c>
      <c r="G950" s="18">
        <v>0.55000000000000004</v>
      </c>
      <c r="H950" s="18">
        <v>2</v>
      </c>
      <c r="I950" s="18">
        <f t="shared" si="144"/>
        <v>1.1000000000000001</v>
      </c>
      <c r="J950" s="18">
        <v>0</v>
      </c>
      <c r="K950" s="18">
        <v>4.1000000000000002E-2</v>
      </c>
      <c r="L950" s="18">
        <v>565</v>
      </c>
      <c r="M950" s="59">
        <f t="shared" si="145"/>
        <v>23.165000000000003</v>
      </c>
    </row>
    <row r="951" spans="1:22" ht="15.75" customHeight="1">
      <c r="A951" s="2">
        <v>1</v>
      </c>
      <c r="C951" s="18" t="s">
        <v>15</v>
      </c>
      <c r="D951" s="18" t="s">
        <v>16</v>
      </c>
      <c r="E951" s="18">
        <v>2.6</v>
      </c>
      <c r="F951" s="18" t="s">
        <v>192</v>
      </c>
      <c r="G951" s="18">
        <v>0.55000000000000004</v>
      </c>
      <c r="H951" s="18">
        <v>2</v>
      </c>
      <c r="I951" s="18">
        <f t="shared" si="144"/>
        <v>1.1000000000000001</v>
      </c>
      <c r="J951" s="18">
        <v>0</v>
      </c>
      <c r="K951" s="18">
        <v>0.152</v>
      </c>
      <c r="L951" s="18">
        <v>675</v>
      </c>
      <c r="M951" s="59">
        <f t="shared" si="145"/>
        <v>102.6</v>
      </c>
    </row>
    <row r="952" spans="1:22" ht="15.75" customHeight="1">
      <c r="A952" s="2">
        <v>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</row>
    <row r="953" spans="1:22" ht="15.75" customHeight="1">
      <c r="A953" s="2">
        <v>1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</row>
    <row r="954" spans="1:22" ht="15.75" customHeight="1">
      <c r="A954" s="2">
        <v>1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</row>
    <row r="955" spans="1:22" ht="15.75" customHeight="1" thickBot="1">
      <c r="A955" s="2">
        <v>1</v>
      </c>
      <c r="C955" s="19" t="s">
        <v>17</v>
      </c>
      <c r="D955" s="19"/>
      <c r="E955" s="19"/>
      <c r="F955" s="19"/>
      <c r="G955" s="19"/>
      <c r="H955" s="19">
        <f>SUM(H949:H954)</f>
        <v>16</v>
      </c>
      <c r="I955" s="19">
        <f>SUM(I949:I954)</f>
        <v>8.8000000000000007</v>
      </c>
      <c r="J955" s="19">
        <f>SUM(J949:J954)</f>
        <v>0</v>
      </c>
      <c r="K955" s="19">
        <f>SUM(K949:K954)</f>
        <v>0.28300000000000003</v>
      </c>
      <c r="L955" s="19"/>
      <c r="M955" s="20">
        <f>SUM(M949:M954)</f>
        <v>176.61500000000001</v>
      </c>
    </row>
    <row r="956" spans="1:22" ht="15.75" customHeight="1" thickBot="1">
      <c r="A956" s="2">
        <v>1</v>
      </c>
      <c r="B956" s="9">
        <f>+B947+1</f>
        <v>106</v>
      </c>
      <c r="C956" s="10" t="s">
        <v>175</v>
      </c>
      <c r="D956" s="10" t="s">
        <v>18</v>
      </c>
      <c r="E956" s="10"/>
      <c r="F956" s="11" t="s">
        <v>13</v>
      </c>
      <c r="G956" s="10" t="s">
        <v>14</v>
      </c>
      <c r="H956" s="12">
        <v>3.1429999999999998</v>
      </c>
      <c r="I956" s="53">
        <f>ROUND(1924.15*1.035/31.1*0.756*1.12,2)</f>
        <v>54.22</v>
      </c>
      <c r="J956" s="54">
        <f>I956*H956</f>
        <v>170.41345999999999</v>
      </c>
      <c r="K956" s="55">
        <f>+H956*20+5+1</f>
        <v>68.86</v>
      </c>
      <c r="L956" s="56">
        <f>M964</f>
        <v>288.685</v>
      </c>
      <c r="M956" s="53">
        <f>I964</f>
        <v>17.600000000000001</v>
      </c>
      <c r="N956" s="57">
        <v>0</v>
      </c>
      <c r="O956" s="58">
        <f>SUM(J956:N956)</f>
        <v>545.55846000000008</v>
      </c>
      <c r="P956" s="10">
        <v>1</v>
      </c>
      <c r="Q956" s="22">
        <f>ROUND(O956/0.85,0)</f>
        <v>642</v>
      </c>
      <c r="R956" s="13">
        <f>Q956*P956</f>
        <v>642</v>
      </c>
    </row>
    <row r="957" spans="1:22" s="5" customFormat="1" ht="21" customHeight="1">
      <c r="A957" s="2">
        <v>1</v>
      </c>
      <c r="B957" s="15" t="s">
        <v>0</v>
      </c>
      <c r="C957" s="7" t="s">
        <v>1</v>
      </c>
      <c r="D957" s="7" t="s">
        <v>11</v>
      </c>
      <c r="E957" s="8" t="s">
        <v>2</v>
      </c>
      <c r="F957" s="7" t="s">
        <v>3</v>
      </c>
      <c r="G957" s="8" t="s">
        <v>4</v>
      </c>
      <c r="H957" s="7" t="s">
        <v>5</v>
      </c>
      <c r="I957" s="8" t="s">
        <v>6</v>
      </c>
      <c r="J957" s="8" t="s">
        <v>10</v>
      </c>
      <c r="K957" s="7" t="s">
        <v>7</v>
      </c>
      <c r="L957" s="8" t="s">
        <v>8</v>
      </c>
      <c r="M957" s="8" t="s">
        <v>9</v>
      </c>
      <c r="N957" s="16"/>
      <c r="O957" s="16"/>
      <c r="P957" s="16"/>
      <c r="Q957" s="16"/>
      <c r="R957" s="17"/>
      <c r="S957" s="17"/>
      <c r="T957" s="17"/>
      <c r="U957" s="17"/>
      <c r="V957" s="17"/>
    </row>
    <row r="958" spans="1:22" ht="15.75" customHeight="1">
      <c r="A958" s="2">
        <v>1</v>
      </c>
      <c r="C958" s="18" t="s">
        <v>15</v>
      </c>
      <c r="D958" s="18" t="s">
        <v>16</v>
      </c>
      <c r="E958" s="18">
        <v>1.45</v>
      </c>
      <c r="F958" s="18" t="s">
        <v>192</v>
      </c>
      <c r="G958" s="18">
        <v>0.55000000000000004</v>
      </c>
      <c r="H958" s="18">
        <v>30</v>
      </c>
      <c r="I958" s="18">
        <f t="shared" ref="I958:I959" si="146">+H958*G958</f>
        <v>16.5</v>
      </c>
      <c r="J958" s="18">
        <v>0</v>
      </c>
      <c r="K958" s="18">
        <v>0.36399999999999999</v>
      </c>
      <c r="L958" s="18">
        <v>565</v>
      </c>
      <c r="M958" s="59">
        <f t="shared" ref="M958:M959" si="147">+L958*K958</f>
        <v>205.66</v>
      </c>
    </row>
    <row r="959" spans="1:22" ht="15.75" customHeight="1">
      <c r="A959" s="2">
        <v>1</v>
      </c>
      <c r="C959" s="18" t="s">
        <v>15</v>
      </c>
      <c r="D959" s="18" t="s">
        <v>16</v>
      </c>
      <c r="E959" s="18">
        <v>2.5</v>
      </c>
      <c r="F959" s="18" t="s">
        <v>192</v>
      </c>
      <c r="G959" s="18">
        <v>0.55000000000000004</v>
      </c>
      <c r="H959" s="18">
        <v>2</v>
      </c>
      <c r="I959" s="18">
        <f t="shared" si="146"/>
        <v>1.1000000000000001</v>
      </c>
      <c r="J959" s="18">
        <v>0</v>
      </c>
      <c r="K959" s="18">
        <v>0.123</v>
      </c>
      <c r="L959" s="18">
        <v>675</v>
      </c>
      <c r="M959" s="59">
        <f t="shared" si="147"/>
        <v>83.025000000000006</v>
      </c>
    </row>
    <row r="960" spans="1:22" ht="15.75" customHeight="1">
      <c r="A960" s="2">
        <v>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</row>
    <row r="961" spans="1:22" ht="15.75" customHeight="1">
      <c r="A961" s="2">
        <v>1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</row>
    <row r="962" spans="1:22" ht="15.75" customHeight="1">
      <c r="A962" s="2">
        <v>1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</row>
    <row r="963" spans="1:22" ht="15.75" customHeight="1">
      <c r="A963" s="2">
        <v>1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</row>
    <row r="964" spans="1:22" ht="15.75" customHeight="1" thickBot="1">
      <c r="A964" s="2">
        <v>1</v>
      </c>
      <c r="C964" s="19" t="s">
        <v>17</v>
      </c>
      <c r="D964" s="19"/>
      <c r="E964" s="19"/>
      <c r="F964" s="19"/>
      <c r="G964" s="19"/>
      <c r="H964" s="19">
        <f>SUM(H958:H963)</f>
        <v>32</v>
      </c>
      <c r="I964" s="19">
        <f>SUM(I958:I963)</f>
        <v>17.600000000000001</v>
      </c>
      <c r="J964" s="19">
        <f>SUM(J958:J963)</f>
        <v>0</v>
      </c>
      <c r="K964" s="19">
        <f>SUM(K958:K963)</f>
        <v>0.48699999999999999</v>
      </c>
      <c r="L964" s="19"/>
      <c r="M964" s="20">
        <f>SUM(M958:M963)</f>
        <v>288.685</v>
      </c>
    </row>
    <row r="965" spans="1:22" ht="15.75" customHeight="1" thickBot="1">
      <c r="A965" s="2">
        <v>1</v>
      </c>
      <c r="B965" s="9">
        <f>+B956+1</f>
        <v>107</v>
      </c>
      <c r="C965" s="10" t="s">
        <v>176</v>
      </c>
      <c r="D965" s="10" t="s">
        <v>18</v>
      </c>
      <c r="E965" s="10"/>
      <c r="F965" s="11" t="s">
        <v>13</v>
      </c>
      <c r="G965" s="10" t="s">
        <v>14</v>
      </c>
      <c r="H965" s="12">
        <v>2.11</v>
      </c>
      <c r="I965" s="53">
        <f>ROUND(1924.15*1.035/31.1*0.756*1.12,2)</f>
        <v>54.22</v>
      </c>
      <c r="J965" s="54">
        <f>I965*H965</f>
        <v>114.40419999999999</v>
      </c>
      <c r="K965" s="55">
        <f>+H965*20+5+1</f>
        <v>48.199999999999996</v>
      </c>
      <c r="L965" s="56">
        <f>M973</f>
        <v>183.55</v>
      </c>
      <c r="M965" s="53">
        <f>I973</f>
        <v>11.000000000000002</v>
      </c>
      <c r="N965" s="57">
        <v>0</v>
      </c>
      <c r="O965" s="58">
        <f>SUM(J965:N965)</f>
        <v>357.1542</v>
      </c>
      <c r="P965" s="10">
        <v>1</v>
      </c>
      <c r="Q965" s="22">
        <f>ROUND(O965/0.85,0)</f>
        <v>420</v>
      </c>
      <c r="R965" s="13">
        <f>Q965*P965</f>
        <v>420</v>
      </c>
    </row>
    <row r="966" spans="1:22" s="5" customFormat="1" ht="21" customHeight="1">
      <c r="A966" s="2">
        <v>1</v>
      </c>
      <c r="B966" s="15" t="s">
        <v>0</v>
      </c>
      <c r="C966" s="7" t="s">
        <v>1</v>
      </c>
      <c r="D966" s="7" t="s">
        <v>11</v>
      </c>
      <c r="E966" s="8" t="s">
        <v>2</v>
      </c>
      <c r="F966" s="7" t="s">
        <v>3</v>
      </c>
      <c r="G966" s="8" t="s">
        <v>4</v>
      </c>
      <c r="H966" s="7" t="s">
        <v>5</v>
      </c>
      <c r="I966" s="8" t="s">
        <v>6</v>
      </c>
      <c r="J966" s="8" t="s">
        <v>10</v>
      </c>
      <c r="K966" s="7" t="s">
        <v>7</v>
      </c>
      <c r="L966" s="8" t="s">
        <v>8</v>
      </c>
      <c r="M966" s="8" t="s">
        <v>9</v>
      </c>
      <c r="N966" s="16"/>
      <c r="O966" s="16"/>
      <c r="P966" s="16"/>
      <c r="Q966" s="16"/>
      <c r="R966" s="17"/>
      <c r="S966" s="17"/>
      <c r="T966" s="17"/>
      <c r="U966" s="17"/>
      <c r="V966" s="17"/>
    </row>
    <row r="967" spans="1:22" ht="15.75" customHeight="1">
      <c r="A967" s="2">
        <v>1</v>
      </c>
      <c r="C967" s="18" t="s">
        <v>15</v>
      </c>
      <c r="D967" s="18" t="s">
        <v>16</v>
      </c>
      <c r="E967" s="18">
        <v>1.4</v>
      </c>
      <c r="F967" s="18" t="s">
        <v>192</v>
      </c>
      <c r="G967" s="18">
        <v>0.55000000000000004</v>
      </c>
      <c r="H967" s="18">
        <v>14</v>
      </c>
      <c r="I967" s="18">
        <f t="shared" ref="I967:I968" si="148">+H967*G967</f>
        <v>7.7000000000000011</v>
      </c>
      <c r="J967" s="18">
        <v>0</v>
      </c>
      <c r="K967" s="18">
        <v>0.16</v>
      </c>
      <c r="L967" s="18">
        <v>565</v>
      </c>
      <c r="M967" s="59">
        <f t="shared" ref="M967:M968" si="149">+L967*K967</f>
        <v>90.4</v>
      </c>
    </row>
    <row r="968" spans="1:22" ht="15.75" customHeight="1">
      <c r="A968" s="2">
        <v>1</v>
      </c>
      <c r="C968" s="18" t="s">
        <v>15</v>
      </c>
      <c r="D968" s="18" t="s">
        <v>16</v>
      </c>
      <c r="E968" s="18">
        <v>1.8</v>
      </c>
      <c r="F968" s="18" t="s">
        <v>192</v>
      </c>
      <c r="G968" s="18">
        <v>0.55000000000000004</v>
      </c>
      <c r="H968" s="18">
        <v>6</v>
      </c>
      <c r="I968" s="18">
        <f t="shared" si="148"/>
        <v>3.3000000000000003</v>
      </c>
      <c r="J968" s="18">
        <v>0</v>
      </c>
      <c r="K968" s="18">
        <v>0.13800000000000001</v>
      </c>
      <c r="L968" s="18">
        <v>675</v>
      </c>
      <c r="M968" s="59">
        <f t="shared" si="149"/>
        <v>93.15</v>
      </c>
    </row>
    <row r="969" spans="1:22" ht="15.75" customHeight="1">
      <c r="A969" s="2">
        <v>1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</row>
    <row r="970" spans="1:22" ht="15.75" customHeight="1">
      <c r="A970" s="2">
        <v>1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</row>
    <row r="971" spans="1:22" ht="15.75" customHeight="1">
      <c r="A971" s="2">
        <v>1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</row>
    <row r="972" spans="1:22" ht="15.75" customHeight="1">
      <c r="A972" s="2">
        <v>1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</row>
    <row r="973" spans="1:22" ht="15.75" customHeight="1" thickBot="1">
      <c r="A973" s="2">
        <v>1</v>
      </c>
      <c r="C973" s="19" t="s">
        <v>17</v>
      </c>
      <c r="D973" s="19"/>
      <c r="E973" s="19"/>
      <c r="F973" s="19"/>
      <c r="G973" s="19"/>
      <c r="H973" s="19">
        <f>SUM(H967:H972)</f>
        <v>20</v>
      </c>
      <c r="I973" s="19">
        <f>SUM(I967:I972)</f>
        <v>11.000000000000002</v>
      </c>
      <c r="J973" s="19">
        <f>SUM(J967:J972)</f>
        <v>0</v>
      </c>
      <c r="K973" s="19">
        <f>SUM(K967:K972)</f>
        <v>0.29800000000000004</v>
      </c>
      <c r="L973" s="19"/>
      <c r="M973" s="20">
        <f>SUM(M967:M972)</f>
        <v>183.55</v>
      </c>
    </row>
    <row r="974" spans="1:22" ht="15.75" customHeight="1" thickBot="1">
      <c r="A974" s="2">
        <v>1</v>
      </c>
      <c r="B974" s="9">
        <f>+B965+1</f>
        <v>108</v>
      </c>
      <c r="C974" s="10" t="s">
        <v>67</v>
      </c>
      <c r="D974" s="10" t="s">
        <v>18</v>
      </c>
      <c r="E974" s="10"/>
      <c r="F974" s="11" t="s">
        <v>21</v>
      </c>
      <c r="G974" s="10" t="s">
        <v>14</v>
      </c>
      <c r="H974" s="12">
        <v>2.1800000000000002</v>
      </c>
      <c r="I974" s="53">
        <f>ROUND(1924.15*1.035/31.1*0.756*1.12,2)</f>
        <v>54.22</v>
      </c>
      <c r="J974" s="54">
        <f>I974*H974</f>
        <v>118.1996</v>
      </c>
      <c r="K974" s="55">
        <f>+H974*20+5+1</f>
        <v>49.6</v>
      </c>
      <c r="L974" s="56">
        <f>M982</f>
        <v>94.355000000000004</v>
      </c>
      <c r="M974" s="53">
        <f>I982</f>
        <v>11.000000000000002</v>
      </c>
      <c r="N974" s="57">
        <v>0</v>
      </c>
      <c r="O974" s="58">
        <f>SUM(J974:N974)</f>
        <v>273.15460000000002</v>
      </c>
      <c r="P974" s="10">
        <v>1</v>
      </c>
      <c r="Q974" s="22">
        <f>ROUND(O974/0.85,0)</f>
        <v>321</v>
      </c>
      <c r="R974" s="13">
        <f>Q974*P974</f>
        <v>321</v>
      </c>
    </row>
    <row r="975" spans="1:22" s="5" customFormat="1" ht="21" customHeight="1">
      <c r="A975" s="2">
        <v>1</v>
      </c>
      <c r="B975" s="15" t="s">
        <v>0</v>
      </c>
      <c r="C975" s="7" t="s">
        <v>1</v>
      </c>
      <c r="D975" s="7" t="s">
        <v>11</v>
      </c>
      <c r="E975" s="8" t="s">
        <v>2</v>
      </c>
      <c r="F975" s="7" t="s">
        <v>3</v>
      </c>
      <c r="G975" s="8" t="s">
        <v>4</v>
      </c>
      <c r="H975" s="7" t="s">
        <v>5</v>
      </c>
      <c r="I975" s="8" t="s">
        <v>6</v>
      </c>
      <c r="J975" s="8" t="s">
        <v>10</v>
      </c>
      <c r="K975" s="7" t="s">
        <v>7</v>
      </c>
      <c r="L975" s="8" t="s">
        <v>8</v>
      </c>
      <c r="M975" s="8" t="s">
        <v>9</v>
      </c>
      <c r="N975" s="16"/>
      <c r="O975" s="16"/>
      <c r="P975" s="16"/>
      <c r="Q975" s="16"/>
      <c r="R975" s="17"/>
      <c r="S975" s="17"/>
      <c r="T975" s="17"/>
      <c r="U975" s="17"/>
      <c r="V975" s="17"/>
    </row>
    <row r="976" spans="1:22" ht="15.75" customHeight="1">
      <c r="A976" s="2">
        <v>1</v>
      </c>
      <c r="C976" s="18" t="s">
        <v>15</v>
      </c>
      <c r="D976" s="18" t="s">
        <v>16</v>
      </c>
      <c r="E976" s="18">
        <v>1.2</v>
      </c>
      <c r="F976" s="18" t="s">
        <v>192</v>
      </c>
      <c r="G976" s="18">
        <v>0.55000000000000004</v>
      </c>
      <c r="H976" s="18">
        <v>6</v>
      </c>
      <c r="I976" s="18">
        <f t="shared" ref="I976:I977" si="150">+H976*G976</f>
        <v>3.3000000000000003</v>
      </c>
      <c r="J976" s="18">
        <v>0</v>
      </c>
      <c r="K976" s="18">
        <v>4.2999999999999997E-2</v>
      </c>
      <c r="L976" s="18">
        <v>565</v>
      </c>
      <c r="M976" s="59">
        <f t="shared" ref="M976:M977" si="151">+L976*K976</f>
        <v>24.294999999999998</v>
      </c>
    </row>
    <row r="977" spans="1:22" ht="15.75" customHeight="1">
      <c r="A977" s="2">
        <v>1</v>
      </c>
      <c r="C977" s="18" t="s">
        <v>15</v>
      </c>
      <c r="D977" s="18" t="s">
        <v>16</v>
      </c>
      <c r="E977" s="18">
        <v>1.3</v>
      </c>
      <c r="F977" s="18" t="s">
        <v>192</v>
      </c>
      <c r="G977" s="18">
        <v>0.55000000000000004</v>
      </c>
      <c r="H977" s="18">
        <v>14</v>
      </c>
      <c r="I977" s="18">
        <f t="shared" si="150"/>
        <v>7.7000000000000011</v>
      </c>
      <c r="J977" s="18">
        <v>0</v>
      </c>
      <c r="K977" s="18">
        <v>0.124</v>
      </c>
      <c r="L977" s="18">
        <v>565</v>
      </c>
      <c r="M977" s="59">
        <f t="shared" si="151"/>
        <v>70.06</v>
      </c>
    </row>
    <row r="978" spans="1:22" ht="15.75" customHeight="1">
      <c r="A978" s="2">
        <v>1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</row>
    <row r="979" spans="1:22" ht="15.75" customHeight="1">
      <c r="A979" s="2">
        <v>1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</row>
    <row r="980" spans="1:22" ht="15.75" customHeight="1">
      <c r="A980" s="2">
        <v>1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</row>
    <row r="981" spans="1:22" ht="15.75" customHeight="1">
      <c r="A981" s="2">
        <v>1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</row>
    <row r="982" spans="1:22" ht="15.75" customHeight="1" thickBot="1">
      <c r="A982" s="2">
        <v>1</v>
      </c>
      <c r="C982" s="19" t="s">
        <v>17</v>
      </c>
      <c r="D982" s="19"/>
      <c r="E982" s="19"/>
      <c r="F982" s="19"/>
      <c r="G982" s="19"/>
      <c r="H982" s="19">
        <f>SUM(H976:H981)</f>
        <v>20</v>
      </c>
      <c r="I982" s="19">
        <f>SUM(I976:I981)</f>
        <v>11.000000000000002</v>
      </c>
      <c r="J982" s="19">
        <f>SUM(J976:J981)</f>
        <v>0</v>
      </c>
      <c r="K982" s="19">
        <f>SUM(K976:K981)</f>
        <v>0.16699999999999998</v>
      </c>
      <c r="L982" s="19"/>
      <c r="M982" s="20">
        <f>SUM(M976:M981)</f>
        <v>94.355000000000004</v>
      </c>
    </row>
    <row r="983" spans="1:22" ht="15.75" customHeight="1" thickBot="1">
      <c r="A983" s="2">
        <v>1</v>
      </c>
      <c r="B983" s="9">
        <f>+B974+1</f>
        <v>109</v>
      </c>
      <c r="C983" s="10" t="s">
        <v>68</v>
      </c>
      <c r="D983" s="10" t="s">
        <v>18</v>
      </c>
      <c r="E983" s="10"/>
      <c r="F983" s="11" t="s">
        <v>21</v>
      </c>
      <c r="G983" s="10" t="s">
        <v>14</v>
      </c>
      <c r="H983" s="12">
        <v>3.33</v>
      </c>
      <c r="I983" s="53">
        <f>ROUND(1924.15*1.035/31.1*0.756*1.12,2)</f>
        <v>54.22</v>
      </c>
      <c r="J983" s="54">
        <f>I983*H983</f>
        <v>180.55260000000001</v>
      </c>
      <c r="K983" s="55">
        <f>+H983*20+5+1</f>
        <v>72.599999999999994</v>
      </c>
      <c r="L983" s="56">
        <f>M991</f>
        <v>269.565</v>
      </c>
      <c r="M983" s="53">
        <f>I991</f>
        <v>7.6999999999999993</v>
      </c>
      <c r="N983" s="57">
        <v>0</v>
      </c>
      <c r="O983" s="58">
        <f>SUM(J983:N983)</f>
        <v>530.41759999999999</v>
      </c>
      <c r="P983" s="10">
        <v>1</v>
      </c>
      <c r="Q983" s="22">
        <f>ROUND(O983/0.85,0)</f>
        <v>624</v>
      </c>
      <c r="R983" s="13">
        <f>Q983*P983</f>
        <v>624</v>
      </c>
    </row>
    <row r="984" spans="1:22" s="5" customFormat="1" ht="21" customHeight="1">
      <c r="A984" s="2">
        <v>1</v>
      </c>
      <c r="B984" s="15" t="s">
        <v>0</v>
      </c>
      <c r="C984" s="7" t="s">
        <v>1</v>
      </c>
      <c r="D984" s="7" t="s">
        <v>11</v>
      </c>
      <c r="E984" s="8" t="s">
        <v>2</v>
      </c>
      <c r="F984" s="7" t="s">
        <v>3</v>
      </c>
      <c r="G984" s="8" t="s">
        <v>4</v>
      </c>
      <c r="H984" s="7" t="s">
        <v>5</v>
      </c>
      <c r="I984" s="8" t="s">
        <v>6</v>
      </c>
      <c r="J984" s="8" t="s">
        <v>10</v>
      </c>
      <c r="K984" s="7" t="s">
        <v>7</v>
      </c>
      <c r="L984" s="8" t="s">
        <v>8</v>
      </c>
      <c r="M984" s="8" t="s">
        <v>9</v>
      </c>
      <c r="N984" s="16"/>
      <c r="O984" s="16"/>
      <c r="P984" s="16"/>
      <c r="Q984" s="16"/>
      <c r="R984" s="17"/>
      <c r="S984" s="17"/>
      <c r="T984" s="17"/>
      <c r="U984" s="17"/>
      <c r="V984" s="17"/>
    </row>
    <row r="985" spans="1:22" ht="15.75" customHeight="1">
      <c r="A985" s="2">
        <v>1</v>
      </c>
      <c r="C985" s="18" t="s">
        <v>15</v>
      </c>
      <c r="D985" s="18" t="s">
        <v>16</v>
      </c>
      <c r="E985" s="18">
        <v>1.4</v>
      </c>
      <c r="F985" s="18" t="s">
        <v>192</v>
      </c>
      <c r="G985" s="18">
        <v>0.55000000000000004</v>
      </c>
      <c r="H985" s="18">
        <v>2</v>
      </c>
      <c r="I985" s="18">
        <f t="shared" ref="I985:I990" si="152">+H985*G985</f>
        <v>1.1000000000000001</v>
      </c>
      <c r="J985" s="18">
        <v>0</v>
      </c>
      <c r="K985" s="18">
        <v>2.3E-2</v>
      </c>
      <c r="L985" s="18">
        <v>565</v>
      </c>
      <c r="M985" s="59">
        <f t="shared" ref="M985:M990" si="153">+L985*K985</f>
        <v>12.994999999999999</v>
      </c>
    </row>
    <row r="986" spans="1:22" ht="15.75" customHeight="1">
      <c r="A986" s="2">
        <v>1</v>
      </c>
      <c r="C986" s="18" t="s">
        <v>15</v>
      </c>
      <c r="D986" s="18" t="s">
        <v>16</v>
      </c>
      <c r="E986" s="18">
        <v>1.7</v>
      </c>
      <c r="F986" s="18" t="s">
        <v>192</v>
      </c>
      <c r="G986" s="18">
        <v>0.55000000000000004</v>
      </c>
      <c r="H986" s="18">
        <v>4</v>
      </c>
      <c r="I986" s="18">
        <f t="shared" si="152"/>
        <v>2.2000000000000002</v>
      </c>
      <c r="J986" s="18">
        <v>0</v>
      </c>
      <c r="K986" s="18">
        <v>7.2999999999999995E-2</v>
      </c>
      <c r="L986" s="18">
        <v>565</v>
      </c>
      <c r="M986" s="59">
        <f t="shared" si="153"/>
        <v>41.244999999999997</v>
      </c>
    </row>
    <row r="987" spans="1:22" ht="15.75" customHeight="1">
      <c r="A987" s="2">
        <v>1</v>
      </c>
      <c r="C987" s="18" t="s">
        <v>15</v>
      </c>
      <c r="D987" s="18" t="s">
        <v>16</v>
      </c>
      <c r="E987" s="18">
        <v>1.8</v>
      </c>
      <c r="F987" s="18" t="s">
        <v>192</v>
      </c>
      <c r="G987" s="18">
        <v>0.55000000000000004</v>
      </c>
      <c r="H987" s="18">
        <v>2</v>
      </c>
      <c r="I987" s="18">
        <f t="shared" si="152"/>
        <v>1.1000000000000001</v>
      </c>
      <c r="J987" s="18">
        <v>0</v>
      </c>
      <c r="K987" s="18">
        <v>5.3999999999999999E-2</v>
      </c>
      <c r="L987" s="18">
        <v>675</v>
      </c>
      <c r="M987" s="59">
        <f t="shared" si="153"/>
        <v>36.450000000000003</v>
      </c>
    </row>
    <row r="988" spans="1:22" ht="15.75" customHeight="1">
      <c r="A988" s="2">
        <v>1</v>
      </c>
      <c r="C988" s="18" t="s">
        <v>15</v>
      </c>
      <c r="D988" s="18" t="s">
        <v>16</v>
      </c>
      <c r="E988" s="18">
        <v>2</v>
      </c>
      <c r="F988" s="18" t="s">
        <v>192</v>
      </c>
      <c r="G988" s="18">
        <v>0.55000000000000004</v>
      </c>
      <c r="H988" s="18">
        <v>2</v>
      </c>
      <c r="I988" s="18">
        <f t="shared" si="152"/>
        <v>1.1000000000000001</v>
      </c>
      <c r="J988" s="18">
        <v>0</v>
      </c>
      <c r="K988" s="18">
        <v>6.2E-2</v>
      </c>
      <c r="L988" s="18">
        <v>675</v>
      </c>
      <c r="M988" s="59">
        <f t="shared" si="153"/>
        <v>41.85</v>
      </c>
    </row>
    <row r="989" spans="1:22" ht="15.75" customHeight="1">
      <c r="A989" s="2">
        <v>1</v>
      </c>
      <c r="C989" s="18" t="s">
        <v>15</v>
      </c>
      <c r="D989" s="18" t="s">
        <v>16</v>
      </c>
      <c r="E989" s="18">
        <v>2.4</v>
      </c>
      <c r="F989" s="18" t="s">
        <v>192</v>
      </c>
      <c r="G989" s="18">
        <v>0.55000000000000004</v>
      </c>
      <c r="H989" s="18">
        <v>2</v>
      </c>
      <c r="I989" s="18">
        <f t="shared" si="152"/>
        <v>1.1000000000000001</v>
      </c>
      <c r="J989" s="18">
        <v>0</v>
      </c>
      <c r="K989" s="18">
        <v>0.113</v>
      </c>
      <c r="L989" s="18">
        <v>675</v>
      </c>
      <c r="M989" s="59">
        <f t="shared" si="153"/>
        <v>76.275000000000006</v>
      </c>
    </row>
    <row r="990" spans="1:22" ht="15.75" customHeight="1">
      <c r="A990" s="2">
        <v>1</v>
      </c>
      <c r="C990" s="18" t="s">
        <v>15</v>
      </c>
      <c r="D990" s="18" t="s">
        <v>16</v>
      </c>
      <c r="E990" s="18">
        <v>2.2000000000000002</v>
      </c>
      <c r="F990" s="18" t="s">
        <v>192</v>
      </c>
      <c r="G990" s="18">
        <v>0.55000000000000004</v>
      </c>
      <c r="H990" s="18">
        <v>2</v>
      </c>
      <c r="I990" s="18">
        <f t="shared" si="152"/>
        <v>1.1000000000000001</v>
      </c>
      <c r="J990" s="18">
        <v>0</v>
      </c>
      <c r="K990" s="18">
        <v>0.09</v>
      </c>
      <c r="L990" s="18">
        <v>675</v>
      </c>
      <c r="M990" s="59">
        <f t="shared" si="153"/>
        <v>60.75</v>
      </c>
    </row>
    <row r="991" spans="1:22" ht="15.75" customHeight="1" thickBot="1">
      <c r="A991" s="2">
        <v>1</v>
      </c>
      <c r="C991" s="19" t="s">
        <v>17</v>
      </c>
      <c r="D991" s="19"/>
      <c r="E991" s="19"/>
      <c r="F991" s="19"/>
      <c r="G991" s="19"/>
      <c r="H991" s="19">
        <f>SUM(H985:H990)</f>
        <v>14</v>
      </c>
      <c r="I991" s="19">
        <f>SUM(I985:I990)</f>
        <v>7.6999999999999993</v>
      </c>
      <c r="J991" s="19">
        <f>SUM(J985:J990)</f>
        <v>0</v>
      </c>
      <c r="K991" s="19">
        <f>SUM(K985:K990)</f>
        <v>0.41500000000000004</v>
      </c>
      <c r="L991" s="19"/>
      <c r="M991" s="20">
        <f>SUM(M985:M990)</f>
        <v>269.565</v>
      </c>
    </row>
    <row r="992" spans="1:22" ht="15.75" customHeight="1" thickBot="1">
      <c r="A992" s="2">
        <v>1</v>
      </c>
      <c r="B992" s="9">
        <f>+B983+1</f>
        <v>110</v>
      </c>
      <c r="C992" s="10" t="s">
        <v>69</v>
      </c>
      <c r="D992" s="10" t="s">
        <v>18</v>
      </c>
      <c r="E992" s="10"/>
      <c r="F992" s="11" t="s">
        <v>21</v>
      </c>
      <c r="G992" s="10" t="s">
        <v>14</v>
      </c>
      <c r="H992" s="12">
        <v>3.25</v>
      </c>
      <c r="I992" s="53">
        <f>ROUND(1924.15*1.035/31.1*0.756*1.12,2)</f>
        <v>54.22</v>
      </c>
      <c r="J992" s="54">
        <f>I992*H992</f>
        <v>176.215</v>
      </c>
      <c r="K992" s="55">
        <f>+H992*20+5+1</f>
        <v>71</v>
      </c>
      <c r="L992" s="56">
        <f>M1000</f>
        <v>235.76499999999999</v>
      </c>
      <c r="M992" s="53">
        <f>I1000</f>
        <v>23.100000000000005</v>
      </c>
      <c r="N992" s="57">
        <v>0</v>
      </c>
      <c r="O992" s="58">
        <f>SUM(J992:N992)</f>
        <v>506.08000000000004</v>
      </c>
      <c r="P992" s="10">
        <v>1</v>
      </c>
      <c r="Q992" s="22">
        <f>ROUND(O992/0.85,0)</f>
        <v>595</v>
      </c>
      <c r="R992" s="13">
        <f>Q992*P992</f>
        <v>595</v>
      </c>
    </row>
    <row r="993" spans="1:22" s="5" customFormat="1" ht="21" customHeight="1">
      <c r="A993" s="2">
        <v>1</v>
      </c>
      <c r="B993" s="15" t="s">
        <v>0</v>
      </c>
      <c r="C993" s="7" t="s">
        <v>1</v>
      </c>
      <c r="D993" s="7" t="s">
        <v>11</v>
      </c>
      <c r="E993" s="8" t="s">
        <v>2</v>
      </c>
      <c r="F993" s="7" t="s">
        <v>3</v>
      </c>
      <c r="G993" s="8" t="s">
        <v>4</v>
      </c>
      <c r="H993" s="7" t="s">
        <v>5</v>
      </c>
      <c r="I993" s="8" t="s">
        <v>6</v>
      </c>
      <c r="J993" s="8" t="s">
        <v>10</v>
      </c>
      <c r="K993" s="7" t="s">
        <v>7</v>
      </c>
      <c r="L993" s="8" t="s">
        <v>8</v>
      </c>
      <c r="M993" s="8" t="s">
        <v>9</v>
      </c>
      <c r="N993" s="16"/>
      <c r="O993" s="16"/>
      <c r="P993" s="16"/>
      <c r="Q993" s="16"/>
      <c r="R993" s="17"/>
      <c r="S993" s="17"/>
      <c r="T993" s="17"/>
      <c r="U993" s="17"/>
      <c r="V993" s="17"/>
    </row>
    <row r="994" spans="1:22" ht="15.75" customHeight="1">
      <c r="A994" s="2">
        <v>1</v>
      </c>
      <c r="C994" s="18" t="s">
        <v>15</v>
      </c>
      <c r="D994" s="18" t="s">
        <v>16</v>
      </c>
      <c r="E994" s="18">
        <v>2.6</v>
      </c>
      <c r="F994" s="18" t="s">
        <v>192</v>
      </c>
      <c r="G994" s="18">
        <v>0.55000000000000004</v>
      </c>
      <c r="H994" s="18">
        <v>2</v>
      </c>
      <c r="I994" s="18">
        <f t="shared" ref="I994:I997" si="154">+H994*G994</f>
        <v>1.1000000000000001</v>
      </c>
      <c r="J994" s="18">
        <v>0</v>
      </c>
      <c r="K994" s="18">
        <v>0.13400000000000001</v>
      </c>
      <c r="L994" s="18">
        <v>675</v>
      </c>
      <c r="M994" s="59">
        <f t="shared" ref="M994:M997" si="155">+L994*K994</f>
        <v>90.45</v>
      </c>
    </row>
    <row r="995" spans="1:22" ht="15.75" customHeight="1">
      <c r="A995" s="2">
        <v>1</v>
      </c>
      <c r="C995" s="18" t="s">
        <v>15</v>
      </c>
      <c r="D995" s="18" t="s">
        <v>16</v>
      </c>
      <c r="E995" s="18">
        <v>0.9</v>
      </c>
      <c r="F995" s="18" t="s">
        <v>194</v>
      </c>
      <c r="G995" s="18">
        <v>0.55000000000000004</v>
      </c>
      <c r="H995" s="18">
        <v>36</v>
      </c>
      <c r="I995" s="18">
        <f t="shared" si="154"/>
        <v>19.8</v>
      </c>
      <c r="J995" s="18">
        <v>0</v>
      </c>
      <c r="K995" s="18">
        <v>0.121</v>
      </c>
      <c r="L995" s="18">
        <v>565</v>
      </c>
      <c r="M995" s="59">
        <f t="shared" si="155"/>
        <v>68.364999999999995</v>
      </c>
    </row>
    <row r="996" spans="1:22" ht="15.75" customHeight="1">
      <c r="A996" s="2">
        <v>1</v>
      </c>
      <c r="C996" s="18" t="s">
        <v>15</v>
      </c>
      <c r="D996" s="18" t="s">
        <v>16</v>
      </c>
      <c r="E996" s="18">
        <v>1.8</v>
      </c>
      <c r="F996" s="18" t="s">
        <v>192</v>
      </c>
      <c r="G996" s="18">
        <v>0.55000000000000004</v>
      </c>
      <c r="H996" s="18">
        <v>2</v>
      </c>
      <c r="I996" s="18">
        <f t="shared" si="154"/>
        <v>1.1000000000000001</v>
      </c>
      <c r="J996" s="18">
        <v>0</v>
      </c>
      <c r="K996" s="18">
        <v>4.3999999999999997E-2</v>
      </c>
      <c r="L996" s="18">
        <v>675</v>
      </c>
      <c r="M996" s="59">
        <f t="shared" si="155"/>
        <v>29.7</v>
      </c>
    </row>
    <row r="997" spans="1:22" ht="15.75" customHeight="1">
      <c r="A997" s="2">
        <v>1</v>
      </c>
      <c r="C997" s="18" t="s">
        <v>15</v>
      </c>
      <c r="D997" s="18" t="s">
        <v>16</v>
      </c>
      <c r="E997" s="18">
        <v>2.1</v>
      </c>
      <c r="F997" s="18" t="s">
        <v>192</v>
      </c>
      <c r="G997" s="18">
        <v>0.55000000000000004</v>
      </c>
      <c r="H997" s="18">
        <v>2</v>
      </c>
      <c r="I997" s="18">
        <f t="shared" si="154"/>
        <v>1.1000000000000001</v>
      </c>
      <c r="J997" s="18">
        <v>0</v>
      </c>
      <c r="K997" s="18">
        <v>7.0000000000000007E-2</v>
      </c>
      <c r="L997" s="18">
        <v>675</v>
      </c>
      <c r="M997" s="59">
        <f t="shared" si="155"/>
        <v>47.250000000000007</v>
      </c>
    </row>
    <row r="998" spans="1:22" ht="15.75" customHeight="1">
      <c r="A998" s="2">
        <v>1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</row>
    <row r="999" spans="1:22" ht="15.75" customHeight="1">
      <c r="A999" s="2">
        <v>1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</row>
    <row r="1000" spans="1:22" ht="15.75" customHeight="1" thickBot="1">
      <c r="A1000" s="2">
        <v>1</v>
      </c>
      <c r="C1000" s="19" t="s">
        <v>17</v>
      </c>
      <c r="D1000" s="19"/>
      <c r="E1000" s="19"/>
      <c r="F1000" s="19"/>
      <c r="G1000" s="19"/>
      <c r="H1000" s="19">
        <f>SUM(H994:H999)</f>
        <v>42</v>
      </c>
      <c r="I1000" s="19">
        <f>SUM(I994:I999)</f>
        <v>23.100000000000005</v>
      </c>
      <c r="J1000" s="19">
        <f>SUM(J994:J999)</f>
        <v>0</v>
      </c>
      <c r="K1000" s="19">
        <f>SUM(K994:K999)</f>
        <v>0.36899999999999999</v>
      </c>
      <c r="L1000" s="19"/>
      <c r="M1000" s="20">
        <f>SUM(M994:M999)</f>
        <v>235.76499999999999</v>
      </c>
    </row>
    <row r="1001" spans="1:22" ht="15.75" customHeight="1" thickBot="1">
      <c r="A1001" s="2">
        <v>1</v>
      </c>
      <c r="B1001" s="9">
        <f>+B992+1</f>
        <v>111</v>
      </c>
      <c r="C1001" s="10" t="s">
        <v>177</v>
      </c>
      <c r="D1001" s="10" t="s">
        <v>18</v>
      </c>
      <c r="E1001" s="10"/>
      <c r="F1001" s="11" t="s">
        <v>13</v>
      </c>
      <c r="G1001" s="10" t="s">
        <v>14</v>
      </c>
      <c r="H1001" s="12">
        <v>3.2749999999999999</v>
      </c>
      <c r="I1001" s="53">
        <f>ROUND(1924.15*1.035/31.1*0.756*1.12,2)</f>
        <v>54.22</v>
      </c>
      <c r="J1001" s="54">
        <f>I1001*H1001</f>
        <v>177.57049999999998</v>
      </c>
      <c r="K1001" s="55">
        <f>+H1001*20+5+1</f>
        <v>71.5</v>
      </c>
      <c r="L1001" s="56">
        <f>M1009</f>
        <v>339.3</v>
      </c>
      <c r="M1001" s="53">
        <f>I1009</f>
        <v>25.300000000000004</v>
      </c>
      <c r="N1001" s="57">
        <v>0</v>
      </c>
      <c r="O1001" s="58">
        <f>SUM(J1001:N1001)</f>
        <v>613.67049999999995</v>
      </c>
      <c r="P1001" s="10">
        <v>1</v>
      </c>
      <c r="Q1001" s="22">
        <f>ROUND(O1001/0.85,0)</f>
        <v>722</v>
      </c>
      <c r="R1001" s="13">
        <f>Q1001*P1001</f>
        <v>722</v>
      </c>
    </row>
    <row r="1002" spans="1:22" s="5" customFormat="1" ht="21" customHeight="1">
      <c r="A1002" s="2">
        <v>1</v>
      </c>
      <c r="B1002" s="15" t="s">
        <v>0</v>
      </c>
      <c r="C1002" s="7" t="s">
        <v>1</v>
      </c>
      <c r="D1002" s="7" t="s">
        <v>11</v>
      </c>
      <c r="E1002" s="8" t="s">
        <v>2</v>
      </c>
      <c r="F1002" s="7" t="s">
        <v>3</v>
      </c>
      <c r="G1002" s="8" t="s">
        <v>4</v>
      </c>
      <c r="H1002" s="7" t="s">
        <v>5</v>
      </c>
      <c r="I1002" s="8" t="s">
        <v>6</v>
      </c>
      <c r="J1002" s="8" t="s">
        <v>10</v>
      </c>
      <c r="K1002" s="7" t="s">
        <v>7</v>
      </c>
      <c r="L1002" s="8" t="s">
        <v>8</v>
      </c>
      <c r="M1002" s="8" t="s">
        <v>9</v>
      </c>
      <c r="N1002" s="16"/>
      <c r="O1002" s="16"/>
      <c r="P1002" s="16"/>
      <c r="Q1002" s="16"/>
      <c r="R1002" s="17"/>
      <c r="S1002" s="17"/>
      <c r="T1002" s="17"/>
      <c r="U1002" s="17"/>
      <c r="V1002" s="17"/>
    </row>
    <row r="1003" spans="1:22" ht="15.75" customHeight="1">
      <c r="A1003" s="2">
        <v>1</v>
      </c>
      <c r="C1003" s="18" t="s">
        <v>15</v>
      </c>
      <c r="D1003" s="18" t="s">
        <v>16</v>
      </c>
      <c r="E1003" s="18">
        <v>1.35</v>
      </c>
      <c r="F1003" s="18" t="s">
        <v>192</v>
      </c>
      <c r="G1003" s="18">
        <v>0.55000000000000004</v>
      </c>
      <c r="H1003" s="18">
        <v>44</v>
      </c>
      <c r="I1003" s="18">
        <f t="shared" ref="I1003:I1004" si="156">+H1003*G1003</f>
        <v>24.200000000000003</v>
      </c>
      <c r="J1003" s="18">
        <v>0</v>
      </c>
      <c r="K1003" s="18">
        <v>0.45</v>
      </c>
      <c r="L1003" s="18">
        <v>565</v>
      </c>
      <c r="M1003" s="59">
        <f t="shared" ref="M1003:M1004" si="157">+L1003*K1003</f>
        <v>254.25</v>
      </c>
    </row>
    <row r="1004" spans="1:22" ht="15.75" customHeight="1">
      <c r="A1004" s="2">
        <v>1</v>
      </c>
      <c r="C1004" s="18" t="s">
        <v>15</v>
      </c>
      <c r="D1004" s="18" t="s">
        <v>16</v>
      </c>
      <c r="E1004" s="18">
        <v>2.5</v>
      </c>
      <c r="F1004" s="18" t="s">
        <v>192</v>
      </c>
      <c r="G1004" s="18">
        <v>0.55000000000000004</v>
      </c>
      <c r="H1004" s="18">
        <v>2</v>
      </c>
      <c r="I1004" s="18">
        <f t="shared" si="156"/>
        <v>1.1000000000000001</v>
      </c>
      <c r="J1004" s="18">
        <v>0</v>
      </c>
      <c r="K1004" s="18">
        <v>0.126</v>
      </c>
      <c r="L1004" s="18">
        <v>675</v>
      </c>
      <c r="M1004" s="59">
        <f t="shared" si="157"/>
        <v>85.05</v>
      </c>
    </row>
    <row r="1005" spans="1:22" ht="15.75" customHeight="1">
      <c r="A1005" s="2">
        <v>1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</row>
    <row r="1006" spans="1:22" ht="15.75" customHeight="1">
      <c r="A1006" s="2">
        <v>1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</row>
    <row r="1007" spans="1:22" ht="15.75" customHeight="1">
      <c r="A1007" s="2">
        <v>1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</row>
    <row r="1008" spans="1:22" ht="15.75" customHeight="1">
      <c r="A1008" s="2">
        <v>1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</row>
    <row r="1009" spans="1:22" ht="15.75" customHeight="1" thickBot="1">
      <c r="A1009" s="2">
        <v>1</v>
      </c>
      <c r="C1009" s="19" t="s">
        <v>17</v>
      </c>
      <c r="D1009" s="19"/>
      <c r="E1009" s="19"/>
      <c r="F1009" s="19"/>
      <c r="G1009" s="19"/>
      <c r="H1009" s="19">
        <f>SUM(H1003:H1008)</f>
        <v>46</v>
      </c>
      <c r="I1009" s="19">
        <f>SUM(I1003:I1008)</f>
        <v>25.300000000000004</v>
      </c>
      <c r="J1009" s="19">
        <f>SUM(J1003:J1008)</f>
        <v>0</v>
      </c>
      <c r="K1009" s="19">
        <f>SUM(K1003:K1008)</f>
        <v>0.57600000000000007</v>
      </c>
      <c r="L1009" s="19"/>
      <c r="M1009" s="20">
        <f>SUM(M1003:M1008)</f>
        <v>339.3</v>
      </c>
    </row>
    <row r="1010" spans="1:22" ht="15.75" customHeight="1" thickBot="1">
      <c r="A1010" s="2">
        <v>1</v>
      </c>
      <c r="B1010" s="9">
        <f>+B1001+1</f>
        <v>112</v>
      </c>
      <c r="C1010" s="10" t="s">
        <v>70</v>
      </c>
      <c r="D1010" s="10" t="s">
        <v>18</v>
      </c>
      <c r="E1010" s="10"/>
      <c r="F1010" s="11" t="s">
        <v>21</v>
      </c>
      <c r="G1010" s="10" t="s">
        <v>14</v>
      </c>
      <c r="H1010" s="12">
        <v>2.29</v>
      </c>
      <c r="I1010" s="53">
        <f>ROUND(1924.15*1.035/31.1*0.756*1.12,2)</f>
        <v>54.22</v>
      </c>
      <c r="J1010" s="54">
        <f>I1010*H1010</f>
        <v>124.16379999999999</v>
      </c>
      <c r="K1010" s="55">
        <f>+H1010*20+5+1</f>
        <v>51.8</v>
      </c>
      <c r="L1010" s="56">
        <f>M1018</f>
        <v>205.55</v>
      </c>
      <c r="M1010" s="53">
        <f>I1018</f>
        <v>14.3</v>
      </c>
      <c r="N1010" s="57">
        <v>0</v>
      </c>
      <c r="O1010" s="58">
        <f>SUM(J1010:N1010)</f>
        <v>395.81380000000001</v>
      </c>
      <c r="P1010" s="10">
        <v>1</v>
      </c>
      <c r="Q1010" s="22">
        <f>ROUND(O1010/0.85,0)</f>
        <v>466</v>
      </c>
      <c r="R1010" s="13">
        <f>Q1010*P1010</f>
        <v>466</v>
      </c>
    </row>
    <row r="1011" spans="1:22" s="5" customFormat="1" ht="21" customHeight="1">
      <c r="A1011" s="2">
        <v>1</v>
      </c>
      <c r="B1011" s="15" t="s">
        <v>0</v>
      </c>
      <c r="C1011" s="7" t="s">
        <v>1</v>
      </c>
      <c r="D1011" s="7" t="s">
        <v>11</v>
      </c>
      <c r="E1011" s="8" t="s">
        <v>2</v>
      </c>
      <c r="F1011" s="7" t="s">
        <v>3</v>
      </c>
      <c r="G1011" s="8" t="s">
        <v>4</v>
      </c>
      <c r="H1011" s="7" t="s">
        <v>5</v>
      </c>
      <c r="I1011" s="8" t="s">
        <v>6</v>
      </c>
      <c r="J1011" s="8" t="s">
        <v>10</v>
      </c>
      <c r="K1011" s="7" t="s">
        <v>7</v>
      </c>
      <c r="L1011" s="8" t="s">
        <v>8</v>
      </c>
      <c r="M1011" s="8" t="s">
        <v>9</v>
      </c>
      <c r="N1011" s="16"/>
      <c r="O1011" s="16"/>
      <c r="P1011" s="16"/>
      <c r="Q1011" s="16"/>
      <c r="R1011" s="17"/>
      <c r="S1011" s="17"/>
      <c r="T1011" s="17"/>
      <c r="U1011" s="17"/>
      <c r="V1011" s="17"/>
    </row>
    <row r="1012" spans="1:22" ht="15.75" customHeight="1">
      <c r="A1012" s="2">
        <v>1</v>
      </c>
      <c r="C1012" s="18" t="s">
        <v>15</v>
      </c>
      <c r="D1012" s="18" t="s">
        <v>16</v>
      </c>
      <c r="E1012" s="18">
        <v>1.35</v>
      </c>
      <c r="F1012" s="18" t="s">
        <v>192</v>
      </c>
      <c r="G1012" s="18">
        <v>0.55000000000000004</v>
      </c>
      <c r="H1012" s="18">
        <v>24</v>
      </c>
      <c r="I1012" s="18">
        <f t="shared" ref="I1012:I1013" si="158">+H1012*G1012</f>
        <v>13.200000000000001</v>
      </c>
      <c r="J1012" s="18">
        <v>7.4999999999999997E-3</v>
      </c>
      <c r="K1012" s="18">
        <v>0.23</v>
      </c>
      <c r="L1012" s="18">
        <v>565</v>
      </c>
      <c r="M1012" s="59">
        <f t="shared" ref="M1012:M1013" si="159">+L1012*K1012</f>
        <v>129.95000000000002</v>
      </c>
    </row>
    <row r="1013" spans="1:22" ht="15.75" customHeight="1">
      <c r="A1013" s="2">
        <v>1</v>
      </c>
      <c r="C1013" s="18" t="s">
        <v>15</v>
      </c>
      <c r="D1013" s="18" t="s">
        <v>16</v>
      </c>
      <c r="E1013" s="18">
        <v>2.5</v>
      </c>
      <c r="F1013" s="18" t="s">
        <v>192</v>
      </c>
      <c r="G1013" s="18">
        <v>0.55000000000000004</v>
      </c>
      <c r="H1013" s="18">
        <v>2</v>
      </c>
      <c r="I1013" s="18">
        <f t="shared" si="158"/>
        <v>1.1000000000000001</v>
      </c>
      <c r="J1013" s="18">
        <v>7.4999999999999997E-3</v>
      </c>
      <c r="K1013" s="18">
        <v>0.112</v>
      </c>
      <c r="L1013" s="18">
        <v>675</v>
      </c>
      <c r="M1013" s="59">
        <f t="shared" si="159"/>
        <v>75.600000000000009</v>
      </c>
    </row>
    <row r="1014" spans="1:22" ht="15.75" customHeight="1">
      <c r="A1014" s="2">
        <v>1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</row>
    <row r="1015" spans="1:22" ht="15.75" customHeight="1">
      <c r="A1015" s="2">
        <v>1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</row>
    <row r="1016" spans="1:22" ht="15.75" customHeight="1">
      <c r="A1016" s="2">
        <v>1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</row>
    <row r="1017" spans="1:22" ht="15.75" customHeight="1">
      <c r="A1017" s="2">
        <v>1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</row>
    <row r="1018" spans="1:22" ht="15.75" customHeight="1" thickBot="1">
      <c r="A1018" s="2">
        <v>1</v>
      </c>
      <c r="C1018" s="19" t="s">
        <v>17</v>
      </c>
      <c r="D1018" s="19"/>
      <c r="E1018" s="19"/>
      <c r="F1018" s="19"/>
      <c r="G1018" s="19"/>
      <c r="H1018" s="19">
        <f>SUM(H1012:H1017)</f>
        <v>26</v>
      </c>
      <c r="I1018" s="19">
        <f>SUM(I1012:I1017)</f>
        <v>14.3</v>
      </c>
      <c r="J1018" s="19">
        <f>SUM(J1012:J1017)</f>
        <v>1.4999999999999999E-2</v>
      </c>
      <c r="K1018" s="19">
        <f>SUM(K1012:K1017)</f>
        <v>0.34200000000000003</v>
      </c>
      <c r="L1018" s="19"/>
      <c r="M1018" s="20">
        <f>SUM(M1012:M1017)</f>
        <v>205.55</v>
      </c>
    </row>
    <row r="1019" spans="1:22" ht="15.75" customHeight="1" thickBot="1">
      <c r="A1019" s="2">
        <v>1</v>
      </c>
      <c r="B1019" s="9">
        <f>+B1010+1</f>
        <v>113</v>
      </c>
      <c r="C1019" s="10" t="s">
        <v>178</v>
      </c>
      <c r="D1019" s="10" t="s">
        <v>18</v>
      </c>
      <c r="E1019" s="10"/>
      <c r="F1019" s="11" t="s">
        <v>13</v>
      </c>
      <c r="G1019" s="10" t="s">
        <v>14</v>
      </c>
      <c r="H1019" s="12">
        <v>2.7210000000000001</v>
      </c>
      <c r="I1019" s="53">
        <f>ROUND(1924.15*1.035/31.1*0.756*1.12,2)</f>
        <v>54.22</v>
      </c>
      <c r="J1019" s="54">
        <f>I1019*H1019</f>
        <v>147.53262000000001</v>
      </c>
      <c r="K1019" s="55">
        <f>+H1019*20+5+1</f>
        <v>60.42</v>
      </c>
      <c r="L1019" s="56">
        <f>M1027</f>
        <v>222.61</v>
      </c>
      <c r="M1019" s="53">
        <f>I1027</f>
        <v>27.5</v>
      </c>
      <c r="N1019" s="57">
        <v>0</v>
      </c>
      <c r="O1019" s="58">
        <f>SUM(J1019:N1019)</f>
        <v>458.06262000000004</v>
      </c>
      <c r="P1019" s="10">
        <v>1</v>
      </c>
      <c r="Q1019" s="22">
        <f>ROUND(O1019/0.85,0)</f>
        <v>539</v>
      </c>
      <c r="R1019" s="13">
        <f>Q1019*P1019</f>
        <v>539</v>
      </c>
    </row>
    <row r="1020" spans="1:22" s="5" customFormat="1" ht="21" customHeight="1">
      <c r="A1020" s="2">
        <v>1</v>
      </c>
      <c r="B1020" s="15" t="s">
        <v>0</v>
      </c>
      <c r="C1020" s="7" t="s">
        <v>1</v>
      </c>
      <c r="D1020" s="7" t="s">
        <v>11</v>
      </c>
      <c r="E1020" s="8" t="s">
        <v>2</v>
      </c>
      <c r="F1020" s="7" t="s">
        <v>3</v>
      </c>
      <c r="G1020" s="8" t="s">
        <v>4</v>
      </c>
      <c r="H1020" s="7" t="s">
        <v>5</v>
      </c>
      <c r="I1020" s="8" t="s">
        <v>6</v>
      </c>
      <c r="J1020" s="8" t="s">
        <v>10</v>
      </c>
      <c r="K1020" s="7" t="s">
        <v>7</v>
      </c>
      <c r="L1020" s="8" t="s">
        <v>8</v>
      </c>
      <c r="M1020" s="8" t="s">
        <v>9</v>
      </c>
      <c r="N1020" s="16"/>
      <c r="O1020" s="16"/>
      <c r="P1020" s="16"/>
      <c r="Q1020" s="16"/>
      <c r="R1020" s="17"/>
      <c r="S1020" s="17"/>
      <c r="T1020" s="17"/>
      <c r="U1020" s="17"/>
      <c r="V1020" s="17"/>
    </row>
    <row r="1021" spans="1:22" ht="15.75" customHeight="1">
      <c r="A1021" s="2">
        <v>1</v>
      </c>
      <c r="C1021" s="18" t="s">
        <v>15</v>
      </c>
      <c r="D1021" s="18" t="s">
        <v>16</v>
      </c>
      <c r="E1021" s="18">
        <v>1.1000000000000001</v>
      </c>
      <c r="F1021" s="18" t="s">
        <v>192</v>
      </c>
      <c r="G1021" s="18">
        <v>0.55000000000000004</v>
      </c>
      <c r="H1021" s="18">
        <v>18</v>
      </c>
      <c r="I1021" s="18">
        <f t="shared" ref="I1021:I1023" si="160">+H1021*G1021</f>
        <v>9.9</v>
      </c>
      <c r="J1021" s="18">
        <v>0</v>
      </c>
      <c r="K1021" s="18">
        <v>0.10199999999999999</v>
      </c>
      <c r="L1021" s="18">
        <v>565</v>
      </c>
      <c r="M1021" s="59">
        <f t="shared" ref="M1021:M1023" si="161">+L1021*K1021</f>
        <v>57.629999999999995</v>
      </c>
    </row>
    <row r="1022" spans="1:22" ht="15.75" customHeight="1">
      <c r="A1022" s="2">
        <v>1</v>
      </c>
      <c r="C1022" s="18" t="s">
        <v>15</v>
      </c>
      <c r="D1022" s="18" t="s">
        <v>16</v>
      </c>
      <c r="E1022" s="18">
        <v>1.3</v>
      </c>
      <c r="F1022" s="18" t="s">
        <v>192</v>
      </c>
      <c r="G1022" s="18">
        <v>0.55000000000000004</v>
      </c>
      <c r="H1022" s="18">
        <v>30</v>
      </c>
      <c r="I1022" s="18">
        <f t="shared" si="160"/>
        <v>16.5</v>
      </c>
      <c r="J1022" s="18">
        <v>0</v>
      </c>
      <c r="K1022" s="18">
        <v>0.27</v>
      </c>
      <c r="L1022" s="18">
        <v>565</v>
      </c>
      <c r="M1022" s="59">
        <f t="shared" si="161"/>
        <v>152.55000000000001</v>
      </c>
    </row>
    <row r="1023" spans="1:22" ht="15.75" customHeight="1">
      <c r="A1023" s="2">
        <v>1</v>
      </c>
      <c r="C1023" s="18" t="s">
        <v>15</v>
      </c>
      <c r="D1023" s="18" t="s">
        <v>16</v>
      </c>
      <c r="E1023" s="18">
        <v>1.4</v>
      </c>
      <c r="F1023" s="18" t="s">
        <v>192</v>
      </c>
      <c r="G1023" s="18">
        <v>0.55000000000000004</v>
      </c>
      <c r="H1023" s="18">
        <v>2</v>
      </c>
      <c r="I1023" s="18">
        <f t="shared" si="160"/>
        <v>1.1000000000000001</v>
      </c>
      <c r="J1023" s="18">
        <v>0</v>
      </c>
      <c r="K1023" s="18">
        <v>2.1999999999999999E-2</v>
      </c>
      <c r="L1023" s="18">
        <v>565</v>
      </c>
      <c r="M1023" s="59">
        <f t="shared" si="161"/>
        <v>12.43</v>
      </c>
    </row>
    <row r="1024" spans="1:22" ht="15.75" customHeight="1">
      <c r="A1024" s="2">
        <v>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</row>
    <row r="1025" spans="1:22" ht="15.75" customHeight="1">
      <c r="A1025" s="2">
        <v>1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</row>
    <row r="1026" spans="1:22" ht="15.75" customHeight="1">
      <c r="A1026" s="2">
        <v>1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</row>
    <row r="1027" spans="1:22" ht="15.75" customHeight="1" thickBot="1">
      <c r="A1027" s="2">
        <v>1</v>
      </c>
      <c r="C1027" s="19" t="s">
        <v>17</v>
      </c>
      <c r="D1027" s="19"/>
      <c r="E1027" s="19"/>
      <c r="F1027" s="19"/>
      <c r="G1027" s="19"/>
      <c r="H1027" s="19">
        <f>SUM(H1021:H1026)</f>
        <v>50</v>
      </c>
      <c r="I1027" s="19">
        <f>SUM(I1021:I1026)</f>
        <v>27.5</v>
      </c>
      <c r="J1027" s="19">
        <f>SUM(J1021:J1026)</f>
        <v>0</v>
      </c>
      <c r="K1027" s="19">
        <f>SUM(K1021:K1026)</f>
        <v>0.39400000000000002</v>
      </c>
      <c r="L1027" s="19"/>
      <c r="M1027" s="20">
        <f>SUM(M1021:M1026)</f>
        <v>222.61</v>
      </c>
    </row>
    <row r="1028" spans="1:22" ht="15.75" customHeight="1" thickBot="1">
      <c r="A1028" s="2">
        <v>1</v>
      </c>
      <c r="B1028" s="9">
        <f>+B1019+1</f>
        <v>114</v>
      </c>
      <c r="C1028" s="10" t="s">
        <v>179</v>
      </c>
      <c r="D1028" s="10" t="s">
        <v>18</v>
      </c>
      <c r="E1028" s="10"/>
      <c r="F1028" s="11" t="s">
        <v>13</v>
      </c>
      <c r="G1028" s="10" t="s">
        <v>14</v>
      </c>
      <c r="H1028" s="12">
        <v>3.4409999999999998</v>
      </c>
      <c r="I1028" s="53">
        <f>ROUND(1924.15*1.035/31.1*0.756*1.12,2)</f>
        <v>54.22</v>
      </c>
      <c r="J1028" s="54">
        <f>I1028*H1028</f>
        <v>186.57101999999998</v>
      </c>
      <c r="K1028" s="55">
        <f>+H1028*20+5+1</f>
        <v>74.819999999999993</v>
      </c>
      <c r="L1028" s="56">
        <f>M1036</f>
        <v>234.05</v>
      </c>
      <c r="M1028" s="53">
        <f>I1036</f>
        <v>23.1</v>
      </c>
      <c r="N1028" s="57">
        <v>0</v>
      </c>
      <c r="O1028" s="58">
        <f>SUM(J1028:N1028)</f>
        <v>518.54102</v>
      </c>
      <c r="P1028" s="10">
        <v>1</v>
      </c>
      <c r="Q1028" s="22">
        <f>ROUND(O1028/0.85,0)</f>
        <v>610</v>
      </c>
      <c r="R1028" s="13">
        <f>Q1028*P1028</f>
        <v>610</v>
      </c>
    </row>
    <row r="1029" spans="1:22" s="5" customFormat="1" ht="21" customHeight="1">
      <c r="A1029" s="2">
        <v>1</v>
      </c>
      <c r="B1029" s="15" t="s">
        <v>0</v>
      </c>
      <c r="C1029" s="7" t="s">
        <v>1</v>
      </c>
      <c r="D1029" s="7" t="s">
        <v>11</v>
      </c>
      <c r="E1029" s="8" t="s">
        <v>2</v>
      </c>
      <c r="F1029" s="7" t="s">
        <v>3</v>
      </c>
      <c r="G1029" s="8" t="s">
        <v>4</v>
      </c>
      <c r="H1029" s="7" t="s">
        <v>5</v>
      </c>
      <c r="I1029" s="8" t="s">
        <v>6</v>
      </c>
      <c r="J1029" s="8" t="s">
        <v>10</v>
      </c>
      <c r="K1029" s="7" t="s">
        <v>7</v>
      </c>
      <c r="L1029" s="8" t="s">
        <v>8</v>
      </c>
      <c r="M1029" s="8" t="s">
        <v>9</v>
      </c>
      <c r="N1029" s="16"/>
      <c r="O1029" s="16"/>
      <c r="P1029" s="16"/>
      <c r="Q1029" s="16"/>
      <c r="R1029" s="17"/>
      <c r="S1029" s="17"/>
      <c r="T1029" s="17"/>
      <c r="U1029" s="17"/>
      <c r="V1029" s="17"/>
    </row>
    <row r="1030" spans="1:22" ht="15.75" customHeight="1">
      <c r="A1030" s="2">
        <v>1</v>
      </c>
      <c r="C1030" s="18" t="s">
        <v>15</v>
      </c>
      <c r="D1030" s="18" t="s">
        <v>16</v>
      </c>
      <c r="E1030" s="18">
        <v>1.2</v>
      </c>
      <c r="F1030" s="18" t="s">
        <v>192</v>
      </c>
      <c r="G1030" s="18">
        <v>0.55000000000000004</v>
      </c>
      <c r="H1030" s="18">
        <v>40</v>
      </c>
      <c r="I1030" s="18">
        <f t="shared" ref="I1030:I1031" si="162">+H1030*G1030</f>
        <v>22</v>
      </c>
      <c r="J1030" s="18">
        <v>0</v>
      </c>
      <c r="K1030" s="18">
        <v>0.28999999999999998</v>
      </c>
      <c r="L1030" s="18">
        <v>565</v>
      </c>
      <c r="M1030" s="59">
        <f t="shared" ref="M1030:M1031" si="163">+L1030*K1030</f>
        <v>163.85</v>
      </c>
    </row>
    <row r="1031" spans="1:22" ht="15.75" customHeight="1">
      <c r="A1031" s="2">
        <v>1</v>
      </c>
      <c r="C1031" s="18" t="s">
        <v>15</v>
      </c>
      <c r="D1031" s="18" t="s">
        <v>16</v>
      </c>
      <c r="E1031" s="18">
        <v>2.4</v>
      </c>
      <c r="F1031" s="18" t="s">
        <v>193</v>
      </c>
      <c r="G1031" s="18">
        <v>0.55000000000000004</v>
      </c>
      <c r="H1031" s="18">
        <v>2</v>
      </c>
      <c r="I1031" s="18">
        <f t="shared" si="162"/>
        <v>1.1000000000000001</v>
      </c>
      <c r="J1031" s="18">
        <v>0</v>
      </c>
      <c r="K1031" s="18">
        <v>0.104</v>
      </c>
      <c r="L1031" s="18">
        <v>675</v>
      </c>
      <c r="M1031" s="59">
        <f t="shared" si="163"/>
        <v>70.2</v>
      </c>
    </row>
    <row r="1032" spans="1:22" ht="15.75" customHeight="1">
      <c r="A1032" s="2">
        <v>1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</row>
    <row r="1033" spans="1:22" ht="15.75" customHeight="1">
      <c r="A1033" s="2">
        <v>1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</row>
    <row r="1034" spans="1:22" ht="15.75" customHeight="1">
      <c r="A1034" s="2">
        <v>1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</row>
    <row r="1035" spans="1:22" ht="15.75" customHeight="1">
      <c r="A1035" s="2">
        <v>1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</row>
    <row r="1036" spans="1:22" ht="15.75" customHeight="1" thickBot="1">
      <c r="A1036" s="2">
        <v>1</v>
      </c>
      <c r="C1036" s="19" t="s">
        <v>17</v>
      </c>
      <c r="D1036" s="19"/>
      <c r="E1036" s="19"/>
      <c r="F1036" s="19"/>
      <c r="G1036" s="19"/>
      <c r="H1036" s="19">
        <f>SUM(H1030:H1035)</f>
        <v>42</v>
      </c>
      <c r="I1036" s="19">
        <f>SUM(I1030:I1035)</f>
        <v>23.1</v>
      </c>
      <c r="J1036" s="19">
        <f>SUM(J1030:J1035)</f>
        <v>0</v>
      </c>
      <c r="K1036" s="19">
        <f>SUM(K1030:K1035)</f>
        <v>0.39399999999999996</v>
      </c>
      <c r="L1036" s="19"/>
      <c r="M1036" s="20">
        <f>SUM(M1030:M1035)</f>
        <v>234.05</v>
      </c>
    </row>
    <row r="1037" spans="1:22" ht="15.75" customHeight="1" thickBot="1">
      <c r="A1037" s="2">
        <v>1</v>
      </c>
      <c r="B1037" s="9">
        <f>+B1028+1</f>
        <v>115</v>
      </c>
      <c r="C1037" s="10" t="s">
        <v>180</v>
      </c>
      <c r="D1037" s="10" t="s">
        <v>18</v>
      </c>
      <c r="E1037" s="10"/>
      <c r="F1037" s="11" t="s">
        <v>13</v>
      </c>
      <c r="G1037" s="10" t="s">
        <v>14</v>
      </c>
      <c r="H1037" s="12">
        <v>2.593</v>
      </c>
      <c r="I1037" s="53">
        <f>ROUND(1924.15*1.035/31.1*0.756*1.12,2)</f>
        <v>54.22</v>
      </c>
      <c r="J1037" s="54">
        <f>I1037*H1037</f>
        <v>140.59245999999999</v>
      </c>
      <c r="K1037" s="55">
        <f>+H1037*20+5+1</f>
        <v>57.86</v>
      </c>
      <c r="L1037" s="56">
        <f>M1045</f>
        <v>189.84</v>
      </c>
      <c r="M1037" s="53">
        <f>I1045</f>
        <v>14.3</v>
      </c>
      <c r="N1037" s="57">
        <v>0</v>
      </c>
      <c r="O1037" s="58">
        <f>SUM(J1037:N1037)</f>
        <v>402.59246000000002</v>
      </c>
      <c r="P1037" s="10">
        <v>1</v>
      </c>
      <c r="Q1037" s="22">
        <f>ROUND(O1037/0.85,0)</f>
        <v>474</v>
      </c>
      <c r="R1037" s="13">
        <f>Q1037*P1037</f>
        <v>474</v>
      </c>
    </row>
    <row r="1038" spans="1:22" s="5" customFormat="1" ht="21" customHeight="1">
      <c r="A1038" s="2">
        <v>1</v>
      </c>
      <c r="B1038" s="15" t="s">
        <v>0</v>
      </c>
      <c r="C1038" s="7" t="s">
        <v>1</v>
      </c>
      <c r="D1038" s="7" t="s">
        <v>11</v>
      </c>
      <c r="E1038" s="8" t="s">
        <v>2</v>
      </c>
      <c r="F1038" s="7" t="s">
        <v>3</v>
      </c>
      <c r="G1038" s="8" t="s">
        <v>4</v>
      </c>
      <c r="H1038" s="7" t="s">
        <v>5</v>
      </c>
      <c r="I1038" s="8" t="s">
        <v>6</v>
      </c>
      <c r="J1038" s="8" t="s">
        <v>10</v>
      </c>
      <c r="K1038" s="7" t="s">
        <v>7</v>
      </c>
      <c r="L1038" s="8" t="s">
        <v>8</v>
      </c>
      <c r="M1038" s="8" t="s">
        <v>9</v>
      </c>
      <c r="N1038" s="16"/>
      <c r="O1038" s="16"/>
      <c r="P1038" s="16"/>
      <c r="Q1038" s="16"/>
      <c r="R1038" s="17"/>
      <c r="S1038" s="17"/>
      <c r="T1038" s="17"/>
      <c r="U1038" s="17"/>
      <c r="V1038" s="17"/>
    </row>
    <row r="1039" spans="1:22" ht="15.75" customHeight="1">
      <c r="A1039" s="2">
        <v>1</v>
      </c>
      <c r="C1039" s="18" t="s">
        <v>15</v>
      </c>
      <c r="D1039" s="18" t="s">
        <v>16</v>
      </c>
      <c r="E1039" s="18">
        <v>1.25</v>
      </c>
      <c r="F1039" s="18" t="s">
        <v>192</v>
      </c>
      <c r="G1039" s="18">
        <v>0.55000000000000004</v>
      </c>
      <c r="H1039" s="18">
        <v>12</v>
      </c>
      <c r="I1039" s="18">
        <f t="shared" ref="I1039:I1040" si="164">+H1039*G1039</f>
        <v>6.6000000000000005</v>
      </c>
      <c r="J1039" s="18">
        <v>0</v>
      </c>
      <c r="K1039" s="18">
        <v>0.105</v>
      </c>
      <c r="L1039" s="18">
        <v>565</v>
      </c>
      <c r="M1039" s="59">
        <f t="shared" ref="M1039:M1040" si="165">+L1039*K1039</f>
        <v>59.324999999999996</v>
      </c>
    </row>
    <row r="1040" spans="1:22" ht="15.75" customHeight="1">
      <c r="A1040" s="2">
        <v>1</v>
      </c>
      <c r="C1040" s="18" t="s">
        <v>15</v>
      </c>
      <c r="D1040" s="18" t="s">
        <v>16</v>
      </c>
      <c r="E1040" s="18">
        <v>1.6</v>
      </c>
      <c r="F1040" s="18" t="s">
        <v>192</v>
      </c>
      <c r="G1040" s="18">
        <v>0.55000000000000004</v>
      </c>
      <c r="H1040" s="18">
        <v>14</v>
      </c>
      <c r="I1040" s="18">
        <f t="shared" si="164"/>
        <v>7.7000000000000011</v>
      </c>
      <c r="J1040" s="18">
        <v>0</v>
      </c>
      <c r="K1040" s="18">
        <v>0.23100000000000001</v>
      </c>
      <c r="L1040" s="18">
        <v>565</v>
      </c>
      <c r="M1040" s="59">
        <f t="shared" si="165"/>
        <v>130.51500000000001</v>
      </c>
    </row>
    <row r="1041" spans="1:22" ht="15.75" customHeight="1">
      <c r="A1041" s="2">
        <v>1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</row>
    <row r="1042" spans="1:22" ht="15.75" customHeight="1">
      <c r="A1042" s="2">
        <v>1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</row>
    <row r="1043" spans="1:22" ht="15.75" customHeight="1">
      <c r="A1043" s="2">
        <v>1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</row>
    <row r="1044" spans="1:22" ht="15.75" customHeight="1">
      <c r="A1044" s="2">
        <v>1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</row>
    <row r="1045" spans="1:22" ht="15.75" customHeight="1" thickBot="1">
      <c r="A1045" s="2">
        <v>1</v>
      </c>
      <c r="C1045" s="19" t="s">
        <v>17</v>
      </c>
      <c r="D1045" s="19"/>
      <c r="E1045" s="19"/>
      <c r="F1045" s="19"/>
      <c r="G1045" s="19"/>
      <c r="H1045" s="19">
        <f>SUM(H1039:H1044)</f>
        <v>26</v>
      </c>
      <c r="I1045" s="19">
        <f>SUM(I1039:I1044)</f>
        <v>14.3</v>
      </c>
      <c r="J1045" s="19">
        <f>SUM(J1039:J1044)</f>
        <v>0</v>
      </c>
      <c r="K1045" s="19">
        <f>SUM(K1039:K1044)</f>
        <v>0.33600000000000002</v>
      </c>
      <c r="L1045" s="19"/>
      <c r="M1045" s="20">
        <f>SUM(M1039:M1044)</f>
        <v>189.84</v>
      </c>
    </row>
    <row r="1046" spans="1:22" ht="15.75" customHeight="1" thickBot="1">
      <c r="A1046" s="2">
        <v>1</v>
      </c>
      <c r="B1046" s="9">
        <f>+B1037+1</f>
        <v>116</v>
      </c>
      <c r="C1046" s="10" t="s">
        <v>181</v>
      </c>
      <c r="D1046" s="10" t="s">
        <v>18</v>
      </c>
      <c r="E1046" s="10"/>
      <c r="F1046" s="11" t="s">
        <v>13</v>
      </c>
      <c r="G1046" s="10" t="s">
        <v>14</v>
      </c>
      <c r="H1046" s="12">
        <v>3.5870000000000002</v>
      </c>
      <c r="I1046" s="53">
        <f>ROUND(1924.15*1.035/31.1*0.756*1.12,2)</f>
        <v>54.22</v>
      </c>
      <c r="J1046" s="54">
        <f>I1046*H1046</f>
        <v>194.48714000000001</v>
      </c>
      <c r="K1046" s="55">
        <f>+H1046*20+5+1</f>
        <v>77.740000000000009</v>
      </c>
      <c r="L1046" s="56">
        <f>M1054</f>
        <v>500.69</v>
      </c>
      <c r="M1046" s="53">
        <f>I1054</f>
        <v>37.400000000000006</v>
      </c>
      <c r="N1046" s="57">
        <v>0</v>
      </c>
      <c r="O1046" s="58">
        <f>SUM(J1046:N1046)</f>
        <v>810.31713999999999</v>
      </c>
      <c r="P1046" s="10">
        <v>1</v>
      </c>
      <c r="Q1046" s="22">
        <f>ROUND(O1046/0.85,0)</f>
        <v>953</v>
      </c>
      <c r="R1046" s="13">
        <f>Q1046*P1046</f>
        <v>953</v>
      </c>
    </row>
    <row r="1047" spans="1:22" s="5" customFormat="1" ht="21" customHeight="1">
      <c r="A1047" s="2">
        <v>1</v>
      </c>
      <c r="B1047" s="15" t="s">
        <v>0</v>
      </c>
      <c r="C1047" s="7" t="s">
        <v>1</v>
      </c>
      <c r="D1047" s="7" t="s">
        <v>11</v>
      </c>
      <c r="E1047" s="8" t="s">
        <v>2</v>
      </c>
      <c r="F1047" s="7" t="s">
        <v>3</v>
      </c>
      <c r="G1047" s="8" t="s">
        <v>4</v>
      </c>
      <c r="H1047" s="7" t="s">
        <v>5</v>
      </c>
      <c r="I1047" s="8" t="s">
        <v>6</v>
      </c>
      <c r="J1047" s="8" t="s">
        <v>10</v>
      </c>
      <c r="K1047" s="7" t="s">
        <v>7</v>
      </c>
      <c r="L1047" s="8" t="s">
        <v>8</v>
      </c>
      <c r="M1047" s="8" t="s">
        <v>9</v>
      </c>
      <c r="N1047" s="16"/>
      <c r="O1047" s="16"/>
      <c r="P1047" s="16"/>
      <c r="Q1047" s="16"/>
      <c r="R1047" s="17"/>
      <c r="S1047" s="17"/>
      <c r="T1047" s="17"/>
      <c r="U1047" s="17"/>
      <c r="V1047" s="17"/>
    </row>
    <row r="1048" spans="1:22" ht="15.75" customHeight="1">
      <c r="A1048" s="2">
        <v>1</v>
      </c>
      <c r="C1048" s="18" t="s">
        <v>15</v>
      </c>
      <c r="D1048" s="18" t="s">
        <v>16</v>
      </c>
      <c r="E1048" s="18">
        <v>1.25</v>
      </c>
      <c r="F1048" s="18" t="s">
        <v>192</v>
      </c>
      <c r="G1048" s="18">
        <v>0.55000000000000004</v>
      </c>
      <c r="H1048" s="18">
        <v>60</v>
      </c>
      <c r="I1048" s="18">
        <f t="shared" ref="I1048:I1052" si="166">+H1048*G1048</f>
        <v>33</v>
      </c>
      <c r="J1048" s="18">
        <v>0</v>
      </c>
      <c r="K1048" s="18">
        <v>0.441</v>
      </c>
      <c r="L1048" s="18">
        <v>565</v>
      </c>
      <c r="M1048" s="59">
        <f t="shared" ref="M1048:M1052" si="167">+L1048*K1048</f>
        <v>249.16499999999999</v>
      </c>
    </row>
    <row r="1049" spans="1:22" ht="15.75" customHeight="1">
      <c r="A1049" s="2">
        <v>1</v>
      </c>
      <c r="C1049" s="18" t="s">
        <v>15</v>
      </c>
      <c r="D1049" s="18" t="s">
        <v>16</v>
      </c>
      <c r="E1049" s="18">
        <v>1.9</v>
      </c>
      <c r="F1049" s="18" t="s">
        <v>192</v>
      </c>
      <c r="G1049" s="18">
        <v>0.55000000000000004</v>
      </c>
      <c r="H1049" s="18">
        <v>2</v>
      </c>
      <c r="I1049" s="18">
        <f t="shared" si="166"/>
        <v>1.1000000000000001</v>
      </c>
      <c r="J1049" s="18">
        <v>0</v>
      </c>
      <c r="K1049" s="18">
        <v>5.0999999999999997E-2</v>
      </c>
      <c r="L1049" s="18">
        <v>675</v>
      </c>
      <c r="M1049" s="59">
        <f t="shared" si="167"/>
        <v>34.424999999999997</v>
      </c>
    </row>
    <row r="1050" spans="1:22" ht="15.75" customHeight="1">
      <c r="A1050" s="2">
        <v>1</v>
      </c>
      <c r="C1050" s="18" t="s">
        <v>15</v>
      </c>
      <c r="D1050" s="18" t="s">
        <v>16</v>
      </c>
      <c r="E1050" s="18">
        <v>2.2000000000000002</v>
      </c>
      <c r="F1050" s="18" t="s">
        <v>192</v>
      </c>
      <c r="G1050" s="18">
        <v>0.55000000000000004</v>
      </c>
      <c r="H1050" s="18">
        <v>2</v>
      </c>
      <c r="I1050" s="18">
        <f t="shared" si="166"/>
        <v>1.1000000000000001</v>
      </c>
      <c r="J1050" s="18">
        <v>0</v>
      </c>
      <c r="K1050" s="18">
        <v>8.3000000000000004E-2</v>
      </c>
      <c r="L1050" s="18">
        <v>675</v>
      </c>
      <c r="M1050" s="59">
        <f t="shared" si="167"/>
        <v>56.025000000000006</v>
      </c>
    </row>
    <row r="1051" spans="1:22" ht="15.75" customHeight="1">
      <c r="A1051" s="2">
        <v>1</v>
      </c>
      <c r="C1051" s="18" t="s">
        <v>15</v>
      </c>
      <c r="D1051" s="18" t="s">
        <v>16</v>
      </c>
      <c r="E1051" s="18">
        <v>2.7</v>
      </c>
      <c r="F1051" s="18" t="s">
        <v>192</v>
      </c>
      <c r="G1051" s="18">
        <v>0.55000000000000004</v>
      </c>
      <c r="H1051" s="18">
        <v>2</v>
      </c>
      <c r="I1051" s="18">
        <f t="shared" si="166"/>
        <v>1.1000000000000001</v>
      </c>
      <c r="J1051" s="18">
        <v>0</v>
      </c>
      <c r="K1051" s="18">
        <v>0.157</v>
      </c>
      <c r="L1051" s="18">
        <v>900</v>
      </c>
      <c r="M1051" s="59">
        <f t="shared" si="167"/>
        <v>141.30000000000001</v>
      </c>
    </row>
    <row r="1052" spans="1:22" ht="15.75" customHeight="1">
      <c r="A1052" s="2">
        <v>1</v>
      </c>
      <c r="C1052" s="18" t="s">
        <v>15</v>
      </c>
      <c r="D1052" s="18" t="s">
        <v>16</v>
      </c>
      <c r="E1052" s="18">
        <v>1.7</v>
      </c>
      <c r="F1052" s="18" t="s">
        <v>192</v>
      </c>
      <c r="G1052" s="18">
        <v>0.55000000000000004</v>
      </c>
      <c r="H1052" s="18">
        <v>2</v>
      </c>
      <c r="I1052" s="18">
        <f t="shared" si="166"/>
        <v>1.1000000000000001</v>
      </c>
      <c r="J1052" s="18">
        <v>0</v>
      </c>
      <c r="K1052" s="18">
        <v>3.5000000000000003E-2</v>
      </c>
      <c r="L1052" s="18">
        <v>565</v>
      </c>
      <c r="M1052" s="59">
        <f t="shared" si="167"/>
        <v>19.775000000000002</v>
      </c>
    </row>
    <row r="1053" spans="1:22" ht="15.75" customHeight="1">
      <c r="A1053" s="2">
        <v>1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</row>
    <row r="1054" spans="1:22" ht="15.75" customHeight="1" thickBot="1">
      <c r="A1054" s="2">
        <v>1</v>
      </c>
      <c r="C1054" s="19" t="s">
        <v>17</v>
      </c>
      <c r="D1054" s="19"/>
      <c r="E1054" s="19"/>
      <c r="F1054" s="19"/>
      <c r="G1054" s="19"/>
      <c r="H1054" s="19">
        <f>SUM(H1048:H1053)</f>
        <v>68</v>
      </c>
      <c r="I1054" s="19">
        <f>SUM(I1048:I1053)</f>
        <v>37.400000000000006</v>
      </c>
      <c r="J1054" s="19">
        <f>SUM(J1048:J1053)</f>
        <v>0</v>
      </c>
      <c r="K1054" s="19">
        <f>SUM(K1048:K1053)</f>
        <v>0.76700000000000002</v>
      </c>
      <c r="L1054" s="19"/>
      <c r="M1054" s="20">
        <f>SUM(M1048:M1053)</f>
        <v>500.69</v>
      </c>
    </row>
    <row r="1055" spans="1:22" ht="15.75" customHeight="1" thickBot="1">
      <c r="A1055" s="2">
        <v>1</v>
      </c>
      <c r="B1055" s="9">
        <f>+B1046+1</f>
        <v>117</v>
      </c>
      <c r="C1055" s="10" t="s">
        <v>71</v>
      </c>
      <c r="D1055" s="10" t="s">
        <v>18</v>
      </c>
      <c r="E1055" s="10"/>
      <c r="F1055" s="11" t="s">
        <v>21</v>
      </c>
      <c r="G1055" s="10" t="s">
        <v>14</v>
      </c>
      <c r="H1055" s="12">
        <v>1.77</v>
      </c>
      <c r="I1055" s="53">
        <f>ROUND(1924.15*1.035/31.1*0.756*1.12,2)</f>
        <v>54.22</v>
      </c>
      <c r="J1055" s="54">
        <f>I1055*H1055</f>
        <v>95.969399999999993</v>
      </c>
      <c r="K1055" s="55">
        <f>+H1055*20+5+1</f>
        <v>41.4</v>
      </c>
      <c r="L1055" s="56">
        <f>M1063</f>
        <v>100.57</v>
      </c>
      <c r="M1055" s="53">
        <f>I1063</f>
        <v>11</v>
      </c>
      <c r="N1055" s="57">
        <v>0</v>
      </c>
      <c r="O1055" s="58">
        <f>SUM(J1055:N1055)</f>
        <v>248.93939999999998</v>
      </c>
      <c r="P1055" s="10">
        <v>1</v>
      </c>
      <c r="Q1055" s="22">
        <f>ROUND(O1055/0.85,0)</f>
        <v>293</v>
      </c>
      <c r="R1055" s="13">
        <f>Q1055*P1055</f>
        <v>293</v>
      </c>
    </row>
    <row r="1056" spans="1:22" s="5" customFormat="1" ht="21" customHeight="1">
      <c r="A1056" s="2">
        <v>1</v>
      </c>
      <c r="B1056" s="15" t="s">
        <v>0</v>
      </c>
      <c r="C1056" s="7" t="s">
        <v>1</v>
      </c>
      <c r="D1056" s="7" t="s">
        <v>11</v>
      </c>
      <c r="E1056" s="8" t="s">
        <v>2</v>
      </c>
      <c r="F1056" s="7" t="s">
        <v>3</v>
      </c>
      <c r="G1056" s="8" t="s">
        <v>4</v>
      </c>
      <c r="H1056" s="7" t="s">
        <v>5</v>
      </c>
      <c r="I1056" s="8" t="s">
        <v>6</v>
      </c>
      <c r="J1056" s="8" t="s">
        <v>10</v>
      </c>
      <c r="K1056" s="7" t="s">
        <v>7</v>
      </c>
      <c r="L1056" s="8" t="s">
        <v>8</v>
      </c>
      <c r="M1056" s="8" t="s">
        <v>9</v>
      </c>
      <c r="N1056" s="16"/>
      <c r="O1056" s="16"/>
      <c r="P1056" s="16"/>
      <c r="Q1056" s="16"/>
      <c r="R1056" s="17"/>
      <c r="S1056" s="17"/>
      <c r="T1056" s="17"/>
      <c r="U1056" s="17"/>
      <c r="V1056" s="17"/>
    </row>
    <row r="1057" spans="1:22" ht="15.75" customHeight="1">
      <c r="A1057" s="2">
        <v>1</v>
      </c>
      <c r="C1057" s="18" t="s">
        <v>15</v>
      </c>
      <c r="D1057" s="18" t="s">
        <v>16</v>
      </c>
      <c r="E1057" s="18">
        <v>1.3</v>
      </c>
      <c r="F1057" s="18" t="s">
        <v>192</v>
      </c>
      <c r="G1057" s="18">
        <v>0.55000000000000004</v>
      </c>
      <c r="H1057" s="18">
        <v>20</v>
      </c>
      <c r="I1057" s="18">
        <f>+H1057*G1057</f>
        <v>11</v>
      </c>
      <c r="J1057" s="18">
        <v>0</v>
      </c>
      <c r="K1057" s="18">
        <v>0.17799999999999999</v>
      </c>
      <c r="L1057" s="18">
        <v>565</v>
      </c>
      <c r="M1057" s="59">
        <f>+L1057*K1057</f>
        <v>100.57</v>
      </c>
    </row>
    <row r="1058" spans="1:22" ht="15.75" customHeight="1">
      <c r="A1058" s="2">
        <v>1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</row>
    <row r="1059" spans="1:22" ht="15.75" customHeight="1">
      <c r="A1059" s="2">
        <v>1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</row>
    <row r="1060" spans="1:22" ht="15.75" customHeight="1">
      <c r="A1060" s="2">
        <v>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</row>
    <row r="1061" spans="1:22" ht="15.75" customHeight="1">
      <c r="A1061" s="2">
        <v>1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</row>
    <row r="1062" spans="1:22" ht="15.75" customHeight="1">
      <c r="A1062" s="2">
        <v>1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</row>
    <row r="1063" spans="1:22" ht="15.75" customHeight="1" thickBot="1">
      <c r="A1063" s="2">
        <v>1</v>
      </c>
      <c r="C1063" s="19" t="s">
        <v>17</v>
      </c>
      <c r="D1063" s="19"/>
      <c r="E1063" s="19"/>
      <c r="F1063" s="19"/>
      <c r="G1063" s="19"/>
      <c r="H1063" s="19">
        <f>SUM(H1057:H1062)</f>
        <v>20</v>
      </c>
      <c r="I1063" s="19">
        <f>SUM(I1057:I1062)</f>
        <v>11</v>
      </c>
      <c r="J1063" s="19">
        <f>SUM(J1057:J1062)</f>
        <v>0</v>
      </c>
      <c r="K1063" s="19">
        <f>SUM(K1057:K1062)</f>
        <v>0.17799999999999999</v>
      </c>
      <c r="L1063" s="19"/>
      <c r="M1063" s="20">
        <f>SUM(M1057:M1062)</f>
        <v>100.57</v>
      </c>
    </row>
    <row r="1064" spans="1:22" ht="15.75" customHeight="1" thickBot="1">
      <c r="A1064" s="2">
        <v>1</v>
      </c>
      <c r="B1064" s="9">
        <f>+B1055+1</f>
        <v>118</v>
      </c>
      <c r="C1064" s="10" t="s">
        <v>72</v>
      </c>
      <c r="D1064" s="10" t="s">
        <v>18</v>
      </c>
      <c r="E1064" s="10"/>
      <c r="F1064" s="11" t="s">
        <v>21</v>
      </c>
      <c r="G1064" s="10" t="s">
        <v>14</v>
      </c>
      <c r="H1064" s="12">
        <v>7.02</v>
      </c>
      <c r="I1064" s="53">
        <f>ROUND(1924.15*1.035/31.1*0.756*1.12,2)</f>
        <v>54.22</v>
      </c>
      <c r="J1064" s="54">
        <f>I1064*H1064</f>
        <v>380.62439999999998</v>
      </c>
      <c r="K1064" s="55">
        <f>+H1064*20+5+1</f>
        <v>146.39999999999998</v>
      </c>
      <c r="L1064" s="56">
        <f>M1072</f>
        <v>658.125</v>
      </c>
      <c r="M1064" s="53">
        <f>I1072</f>
        <v>7.7000000000000011</v>
      </c>
      <c r="N1064" s="57">
        <v>0</v>
      </c>
      <c r="O1064" s="58">
        <f>SUM(J1064:N1064)</f>
        <v>1192.8494000000001</v>
      </c>
      <c r="P1064" s="10">
        <v>1</v>
      </c>
      <c r="Q1064" s="22">
        <f>ROUND(O1064/0.85,0)</f>
        <v>1403</v>
      </c>
      <c r="R1064" s="13">
        <f>Q1064*P1064</f>
        <v>1403</v>
      </c>
    </row>
    <row r="1065" spans="1:22" s="5" customFormat="1" ht="21" customHeight="1">
      <c r="A1065" s="2">
        <v>1</v>
      </c>
      <c r="B1065" s="15" t="s">
        <v>0</v>
      </c>
      <c r="C1065" s="7" t="s">
        <v>1</v>
      </c>
      <c r="D1065" s="7" t="s">
        <v>11</v>
      </c>
      <c r="E1065" s="8" t="s">
        <v>2</v>
      </c>
      <c r="F1065" s="7" t="s">
        <v>3</v>
      </c>
      <c r="G1065" s="8" t="s">
        <v>4</v>
      </c>
      <c r="H1065" s="7" t="s">
        <v>5</v>
      </c>
      <c r="I1065" s="8" t="s">
        <v>6</v>
      </c>
      <c r="J1065" s="8" t="s">
        <v>10</v>
      </c>
      <c r="K1065" s="7" t="s">
        <v>7</v>
      </c>
      <c r="L1065" s="8" t="s">
        <v>8</v>
      </c>
      <c r="M1065" s="8" t="s">
        <v>9</v>
      </c>
      <c r="N1065" s="16"/>
      <c r="O1065" s="16"/>
      <c r="P1065" s="16"/>
      <c r="Q1065" s="16"/>
      <c r="R1065" s="17"/>
      <c r="S1065" s="17"/>
      <c r="T1065" s="17"/>
      <c r="U1065" s="17"/>
      <c r="V1065" s="17"/>
    </row>
    <row r="1066" spans="1:22" ht="15.75" customHeight="1">
      <c r="A1066" s="2">
        <v>1</v>
      </c>
      <c r="C1066" s="18" t="s">
        <v>15</v>
      </c>
      <c r="D1066" s="18" t="s">
        <v>16</v>
      </c>
      <c r="E1066" s="18">
        <v>2.6</v>
      </c>
      <c r="F1066" s="18" t="s">
        <v>192</v>
      </c>
      <c r="G1066" s="18">
        <v>0.55000000000000004</v>
      </c>
      <c r="H1066" s="18">
        <v>14</v>
      </c>
      <c r="I1066" s="18">
        <f>+H1066*G1066</f>
        <v>7.7000000000000011</v>
      </c>
      <c r="J1066" s="18">
        <v>7.4999999999999997E-3</v>
      </c>
      <c r="K1066" s="18">
        <v>0.97499999999999998</v>
      </c>
      <c r="L1066" s="18">
        <v>675</v>
      </c>
      <c r="M1066" s="59">
        <f>+L1066*K1066</f>
        <v>658.125</v>
      </c>
    </row>
    <row r="1067" spans="1:22" ht="15.75" customHeight="1">
      <c r="A1067" s="2">
        <v>1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</row>
    <row r="1068" spans="1:22" ht="15.75" customHeight="1">
      <c r="A1068" s="2">
        <v>1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</row>
    <row r="1069" spans="1:22" ht="15.75" customHeight="1">
      <c r="A1069" s="2">
        <v>1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</row>
    <row r="1070" spans="1:22" ht="15.75" customHeight="1">
      <c r="A1070" s="2">
        <v>1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</row>
    <row r="1071" spans="1:22" ht="15.75" customHeight="1">
      <c r="A1071" s="2">
        <v>1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</row>
    <row r="1072" spans="1:22" ht="15.75" customHeight="1" thickBot="1">
      <c r="A1072" s="2">
        <v>1</v>
      </c>
      <c r="C1072" s="19" t="s">
        <v>17</v>
      </c>
      <c r="D1072" s="19"/>
      <c r="E1072" s="19"/>
      <c r="F1072" s="19"/>
      <c r="G1072" s="19"/>
      <c r="H1072" s="19">
        <f>SUM(H1066:H1071)</f>
        <v>14</v>
      </c>
      <c r="I1072" s="19">
        <f>SUM(I1066:I1071)</f>
        <v>7.7000000000000011</v>
      </c>
      <c r="J1072" s="19">
        <f>SUM(J1066:J1071)</f>
        <v>7.4999999999999997E-3</v>
      </c>
      <c r="K1072" s="19">
        <f>SUM(K1066:K1071)</f>
        <v>0.97499999999999998</v>
      </c>
      <c r="L1072" s="19"/>
      <c r="M1072" s="20">
        <f>SUM(M1066:M1071)</f>
        <v>658.125</v>
      </c>
    </row>
    <row r="1073" spans="1:22" ht="15.75" customHeight="1" thickBot="1">
      <c r="A1073" s="2">
        <v>1</v>
      </c>
      <c r="B1073" s="9">
        <f>+B1064+1</f>
        <v>119</v>
      </c>
      <c r="C1073" s="10" t="s">
        <v>73</v>
      </c>
      <c r="D1073" s="10" t="s">
        <v>18</v>
      </c>
      <c r="E1073" s="10"/>
      <c r="F1073" s="11" t="s">
        <v>21</v>
      </c>
      <c r="G1073" s="10" t="s">
        <v>14</v>
      </c>
      <c r="H1073" s="12">
        <v>4.2300000000000004</v>
      </c>
      <c r="I1073" s="53">
        <f>ROUND(1924.15*1.035/31.1*0.756*1.12,2)</f>
        <v>54.22</v>
      </c>
      <c r="J1073" s="54">
        <f>I1073*H1073</f>
        <v>229.35060000000001</v>
      </c>
      <c r="K1073" s="55">
        <f>+H1073*20+5+1</f>
        <v>90.600000000000009</v>
      </c>
      <c r="L1073" s="56">
        <f>M1081</f>
        <v>290.25</v>
      </c>
      <c r="M1073" s="53">
        <f>I1081</f>
        <v>6.6000000000000005</v>
      </c>
      <c r="N1073" s="57">
        <v>0</v>
      </c>
      <c r="O1073" s="58">
        <f>SUM(J1073:N1073)</f>
        <v>616.80060000000003</v>
      </c>
      <c r="P1073" s="10">
        <v>1</v>
      </c>
      <c r="Q1073" s="22">
        <f>ROUND(O1073/0.85,0)</f>
        <v>726</v>
      </c>
      <c r="R1073" s="13">
        <f>Q1073*P1073</f>
        <v>726</v>
      </c>
    </row>
    <row r="1074" spans="1:22" s="5" customFormat="1" ht="21" customHeight="1">
      <c r="A1074" s="2">
        <v>1</v>
      </c>
      <c r="B1074" s="15" t="s">
        <v>0</v>
      </c>
      <c r="C1074" s="7" t="s">
        <v>1</v>
      </c>
      <c r="D1074" s="7" t="s">
        <v>11</v>
      </c>
      <c r="E1074" s="8" t="s">
        <v>2</v>
      </c>
      <c r="F1074" s="7" t="s">
        <v>3</v>
      </c>
      <c r="G1074" s="8" t="s">
        <v>4</v>
      </c>
      <c r="H1074" s="7" t="s">
        <v>5</v>
      </c>
      <c r="I1074" s="8" t="s">
        <v>6</v>
      </c>
      <c r="J1074" s="8" t="s">
        <v>10</v>
      </c>
      <c r="K1074" s="7" t="s">
        <v>7</v>
      </c>
      <c r="L1074" s="8" t="s">
        <v>8</v>
      </c>
      <c r="M1074" s="8" t="s">
        <v>9</v>
      </c>
      <c r="N1074" s="16"/>
      <c r="O1074" s="16"/>
      <c r="P1074" s="16"/>
      <c r="Q1074" s="16"/>
      <c r="R1074" s="17"/>
      <c r="S1074" s="17"/>
      <c r="T1074" s="17"/>
      <c r="U1074" s="17"/>
      <c r="V1074" s="17"/>
    </row>
    <row r="1075" spans="1:22" ht="15.75" customHeight="1">
      <c r="A1075" s="2">
        <v>1</v>
      </c>
      <c r="C1075" s="18" t="s">
        <v>15</v>
      </c>
      <c r="D1075" s="18" t="s">
        <v>16</v>
      </c>
      <c r="E1075" s="18">
        <v>2.1</v>
      </c>
      <c r="F1075" s="18" t="s">
        <v>192</v>
      </c>
      <c r="G1075" s="18">
        <v>0.55000000000000004</v>
      </c>
      <c r="H1075" s="18">
        <v>12</v>
      </c>
      <c r="I1075" s="18">
        <f>+H1075*G1075</f>
        <v>6.6000000000000005</v>
      </c>
      <c r="J1075" s="18">
        <v>0</v>
      </c>
      <c r="K1075" s="18">
        <v>0.43</v>
      </c>
      <c r="L1075" s="18">
        <v>675</v>
      </c>
      <c r="M1075" s="59">
        <f>+L1075*K1075</f>
        <v>290.25</v>
      </c>
    </row>
    <row r="1076" spans="1:22" ht="15.75" customHeight="1">
      <c r="A1076" s="2">
        <v>1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</row>
    <row r="1077" spans="1:22" ht="15.75" customHeight="1">
      <c r="A1077" s="2">
        <v>1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</row>
    <row r="1078" spans="1:22" ht="15.75" customHeight="1">
      <c r="A1078" s="2">
        <v>1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</row>
    <row r="1079" spans="1:22" ht="15.75" customHeight="1">
      <c r="A1079" s="2">
        <v>1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</row>
    <row r="1080" spans="1:22" ht="15.75" customHeight="1">
      <c r="A1080" s="2">
        <v>1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</row>
    <row r="1081" spans="1:22" ht="15.75" customHeight="1" thickBot="1">
      <c r="A1081" s="2">
        <v>1</v>
      </c>
      <c r="C1081" s="19" t="s">
        <v>17</v>
      </c>
      <c r="D1081" s="19"/>
      <c r="E1081" s="19"/>
      <c r="F1081" s="19"/>
      <c r="G1081" s="19"/>
      <c r="H1081" s="19">
        <f>SUM(H1075:H1080)</f>
        <v>12</v>
      </c>
      <c r="I1081" s="19">
        <f>SUM(I1075:I1080)</f>
        <v>6.6000000000000005</v>
      </c>
      <c r="J1081" s="19">
        <f>SUM(J1075:J1080)</f>
        <v>0</v>
      </c>
      <c r="K1081" s="19">
        <f>SUM(K1075:K1080)</f>
        <v>0.43</v>
      </c>
      <c r="L1081" s="19"/>
      <c r="M1081" s="20">
        <f>SUM(M1075:M1080)</f>
        <v>290.25</v>
      </c>
    </row>
    <row r="1082" spans="1:22" ht="15.75" customHeight="1" thickBot="1">
      <c r="A1082" s="2">
        <v>1</v>
      </c>
      <c r="B1082" s="9">
        <f>+B1073+1</f>
        <v>120</v>
      </c>
      <c r="C1082" s="10" t="s">
        <v>74</v>
      </c>
      <c r="D1082" s="10" t="s">
        <v>18</v>
      </c>
      <c r="E1082" s="10"/>
      <c r="F1082" s="11" t="s">
        <v>21</v>
      </c>
      <c r="G1082" s="10" t="s">
        <v>14</v>
      </c>
      <c r="H1082" s="12">
        <v>5.3</v>
      </c>
      <c r="I1082" s="53">
        <f>ROUND(1924.15*1.035/31.1*0.756*1.12,2)</f>
        <v>54.22</v>
      </c>
      <c r="J1082" s="54">
        <f>I1082*H1082</f>
        <v>287.36599999999999</v>
      </c>
      <c r="K1082" s="55">
        <f>+H1082*20+5+1</f>
        <v>112</v>
      </c>
      <c r="L1082" s="56">
        <f>M1090</f>
        <v>388.8</v>
      </c>
      <c r="M1082" s="53">
        <f>I1090</f>
        <v>8.8000000000000007</v>
      </c>
      <c r="N1082" s="57">
        <v>0</v>
      </c>
      <c r="O1082" s="58">
        <f>SUM(J1082:N1082)</f>
        <v>796.96599999999989</v>
      </c>
      <c r="P1082" s="10">
        <v>1</v>
      </c>
      <c r="Q1082" s="22">
        <f>ROUND(O1082/0.85,0)</f>
        <v>938</v>
      </c>
      <c r="R1082" s="13">
        <f>Q1082*P1082</f>
        <v>938</v>
      </c>
    </row>
    <row r="1083" spans="1:22" s="5" customFormat="1" ht="21" customHeight="1">
      <c r="A1083" s="2">
        <v>1</v>
      </c>
      <c r="B1083" s="15" t="s">
        <v>0</v>
      </c>
      <c r="C1083" s="7" t="s">
        <v>1</v>
      </c>
      <c r="D1083" s="7" t="s">
        <v>11</v>
      </c>
      <c r="E1083" s="8" t="s">
        <v>2</v>
      </c>
      <c r="F1083" s="7" t="s">
        <v>3</v>
      </c>
      <c r="G1083" s="8" t="s">
        <v>4</v>
      </c>
      <c r="H1083" s="7" t="s">
        <v>5</v>
      </c>
      <c r="I1083" s="8" t="s">
        <v>6</v>
      </c>
      <c r="J1083" s="8" t="s">
        <v>10</v>
      </c>
      <c r="K1083" s="7" t="s">
        <v>7</v>
      </c>
      <c r="L1083" s="8" t="s">
        <v>8</v>
      </c>
      <c r="M1083" s="8" t="s">
        <v>9</v>
      </c>
      <c r="N1083" s="16"/>
      <c r="O1083" s="16"/>
      <c r="P1083" s="16"/>
      <c r="Q1083" s="16"/>
      <c r="R1083" s="17"/>
      <c r="S1083" s="17"/>
      <c r="T1083" s="17"/>
      <c r="U1083" s="17"/>
      <c r="V1083" s="17"/>
    </row>
    <row r="1084" spans="1:22" ht="15.75" customHeight="1">
      <c r="A1084" s="2">
        <v>1</v>
      </c>
      <c r="C1084" s="18" t="s">
        <v>15</v>
      </c>
      <c r="D1084" s="18" t="s">
        <v>16</v>
      </c>
      <c r="E1084" s="18">
        <v>2</v>
      </c>
      <c r="F1084" s="18" t="s">
        <v>192</v>
      </c>
      <c r="G1084" s="18">
        <v>0.55000000000000004</v>
      </c>
      <c r="H1084" s="18">
        <v>8</v>
      </c>
      <c r="I1084" s="18">
        <f t="shared" ref="I1084:I1085" si="168">+H1084*G1084</f>
        <v>4.4000000000000004</v>
      </c>
      <c r="J1084" s="18">
        <v>0</v>
      </c>
      <c r="K1084" s="18">
        <v>0.247</v>
      </c>
      <c r="L1084" s="18">
        <v>675</v>
      </c>
      <c r="M1084" s="59">
        <f t="shared" ref="M1084:M1085" si="169">+L1084*K1084</f>
        <v>166.72499999999999</v>
      </c>
    </row>
    <row r="1085" spans="1:22" ht="15.75" customHeight="1">
      <c r="A1085" s="2">
        <v>1</v>
      </c>
      <c r="C1085" s="18" t="s">
        <v>15</v>
      </c>
      <c r="D1085" s="18" t="s">
        <v>16</v>
      </c>
      <c r="E1085" s="18">
        <v>2.2000000000000002</v>
      </c>
      <c r="F1085" s="18" t="s">
        <v>192</v>
      </c>
      <c r="G1085" s="18">
        <v>0.55000000000000004</v>
      </c>
      <c r="H1085" s="18">
        <v>8</v>
      </c>
      <c r="I1085" s="18">
        <f t="shared" si="168"/>
        <v>4.4000000000000004</v>
      </c>
      <c r="J1085" s="18">
        <v>0</v>
      </c>
      <c r="K1085" s="18">
        <v>0.32900000000000001</v>
      </c>
      <c r="L1085" s="18">
        <v>675</v>
      </c>
      <c r="M1085" s="59">
        <f t="shared" si="169"/>
        <v>222.07500000000002</v>
      </c>
    </row>
    <row r="1086" spans="1:22" ht="15.75" customHeight="1">
      <c r="A1086" s="2">
        <v>1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</row>
    <row r="1087" spans="1:22" ht="15.75" customHeight="1">
      <c r="A1087" s="2">
        <v>1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</row>
    <row r="1088" spans="1:22" ht="15.75" customHeight="1">
      <c r="A1088" s="2">
        <v>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</row>
    <row r="1089" spans="1:22" ht="15.75" customHeight="1">
      <c r="A1089" s="2">
        <v>1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</row>
    <row r="1090" spans="1:22" ht="15.75" customHeight="1" thickBot="1">
      <c r="A1090" s="2">
        <v>1</v>
      </c>
      <c r="C1090" s="19" t="s">
        <v>17</v>
      </c>
      <c r="D1090" s="19"/>
      <c r="E1090" s="19"/>
      <c r="F1090" s="19"/>
      <c r="G1090" s="19"/>
      <c r="H1090" s="19">
        <f>SUM(H1084:H1089)</f>
        <v>16</v>
      </c>
      <c r="I1090" s="19">
        <f>SUM(I1084:I1089)</f>
        <v>8.8000000000000007</v>
      </c>
      <c r="J1090" s="19">
        <f>SUM(J1084:J1089)</f>
        <v>0</v>
      </c>
      <c r="K1090" s="19">
        <f>SUM(K1084:K1089)</f>
        <v>0.57600000000000007</v>
      </c>
      <c r="L1090" s="19"/>
      <c r="M1090" s="20">
        <f>SUM(M1084:M1089)</f>
        <v>388.8</v>
      </c>
    </row>
    <row r="1091" spans="1:22" ht="15.75" customHeight="1" thickBot="1">
      <c r="A1091" s="2">
        <v>1</v>
      </c>
      <c r="B1091" s="9">
        <f>+B1082+1</f>
        <v>121</v>
      </c>
      <c r="C1091" s="10" t="s">
        <v>75</v>
      </c>
      <c r="D1091" s="10" t="s">
        <v>18</v>
      </c>
      <c r="E1091" s="10"/>
      <c r="F1091" s="11" t="s">
        <v>21</v>
      </c>
      <c r="G1091" s="10" t="s">
        <v>14</v>
      </c>
      <c r="H1091" s="12">
        <v>6.12</v>
      </c>
      <c r="I1091" s="53">
        <f>ROUND(1924.15*1.035/31.1*0.756*1.12,2)</f>
        <v>54.22</v>
      </c>
      <c r="J1091" s="54">
        <f>I1091*H1091</f>
        <v>331.82639999999998</v>
      </c>
      <c r="K1091" s="55">
        <f>+H1091*20+5+1</f>
        <v>128.4</v>
      </c>
      <c r="L1091" s="56">
        <f>M1099</f>
        <v>409.05</v>
      </c>
      <c r="M1091" s="53">
        <f>I1099</f>
        <v>5.5</v>
      </c>
      <c r="N1091" s="57">
        <v>0</v>
      </c>
      <c r="O1091" s="58">
        <f>SUM(J1091:N1091)</f>
        <v>874.77639999999997</v>
      </c>
      <c r="P1091" s="10">
        <v>1</v>
      </c>
      <c r="Q1091" s="22">
        <f>ROUND(O1091/0.85,0)</f>
        <v>1029</v>
      </c>
      <c r="R1091" s="13">
        <f>Q1091*P1091</f>
        <v>1029</v>
      </c>
    </row>
    <row r="1092" spans="1:22" s="5" customFormat="1" ht="21" customHeight="1">
      <c r="A1092" s="2">
        <v>1</v>
      </c>
      <c r="B1092" s="15" t="s">
        <v>0</v>
      </c>
      <c r="C1092" s="7" t="s">
        <v>1</v>
      </c>
      <c r="D1092" s="7" t="s">
        <v>11</v>
      </c>
      <c r="E1092" s="8" t="s">
        <v>2</v>
      </c>
      <c r="F1092" s="7" t="s">
        <v>3</v>
      </c>
      <c r="G1092" s="8" t="s">
        <v>4</v>
      </c>
      <c r="H1092" s="7" t="s">
        <v>5</v>
      </c>
      <c r="I1092" s="8" t="s">
        <v>6</v>
      </c>
      <c r="J1092" s="8" t="s">
        <v>10</v>
      </c>
      <c r="K1092" s="7" t="s">
        <v>7</v>
      </c>
      <c r="L1092" s="8" t="s">
        <v>8</v>
      </c>
      <c r="M1092" s="8" t="s">
        <v>9</v>
      </c>
      <c r="N1092" s="16"/>
      <c r="O1092" s="16"/>
      <c r="P1092" s="16"/>
      <c r="Q1092" s="16"/>
      <c r="R1092" s="17"/>
      <c r="S1092" s="17"/>
      <c r="T1092" s="17"/>
      <c r="U1092" s="17"/>
      <c r="V1092" s="17"/>
    </row>
    <row r="1093" spans="1:22" ht="15.75" customHeight="1">
      <c r="A1093" s="2">
        <v>1</v>
      </c>
      <c r="C1093" s="18" t="s">
        <v>15</v>
      </c>
      <c r="D1093" s="18" t="s">
        <v>16</v>
      </c>
      <c r="E1093" s="18">
        <v>2.5</v>
      </c>
      <c r="F1093" s="18" t="s">
        <v>192</v>
      </c>
      <c r="G1093" s="18">
        <v>0.55000000000000004</v>
      </c>
      <c r="H1093" s="18">
        <v>10</v>
      </c>
      <c r="I1093" s="18">
        <f>+H1093*G1093</f>
        <v>5.5</v>
      </c>
      <c r="J1093" s="18">
        <v>7.4999999999999997E-3</v>
      </c>
      <c r="K1093" s="18">
        <v>0.60599999999999998</v>
      </c>
      <c r="L1093" s="18">
        <v>675</v>
      </c>
      <c r="M1093" s="59">
        <f>+L1093*K1093</f>
        <v>409.05</v>
      </c>
    </row>
    <row r="1094" spans="1:22" ht="15.75" customHeight="1">
      <c r="A1094" s="2">
        <v>1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</row>
    <row r="1095" spans="1:22" ht="15.75" customHeight="1">
      <c r="A1095" s="2">
        <v>1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</row>
    <row r="1096" spans="1:22" ht="15.75" customHeight="1">
      <c r="A1096" s="2">
        <v>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</row>
    <row r="1097" spans="1:22" ht="15.75" customHeight="1">
      <c r="A1097" s="2">
        <v>1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</row>
    <row r="1098" spans="1:22" ht="15.75" customHeight="1">
      <c r="A1098" s="2">
        <v>1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</row>
    <row r="1099" spans="1:22" ht="15.75" customHeight="1" thickBot="1">
      <c r="A1099" s="2">
        <v>1</v>
      </c>
      <c r="C1099" s="19" t="s">
        <v>17</v>
      </c>
      <c r="D1099" s="19"/>
      <c r="E1099" s="19"/>
      <c r="F1099" s="19"/>
      <c r="G1099" s="19"/>
      <c r="H1099" s="19">
        <f>SUM(H1093:H1098)</f>
        <v>10</v>
      </c>
      <c r="I1099" s="19">
        <f>SUM(I1093:I1098)</f>
        <v>5.5</v>
      </c>
      <c r="J1099" s="19">
        <f>SUM(J1093:J1098)</f>
        <v>7.4999999999999997E-3</v>
      </c>
      <c r="K1099" s="19">
        <f>SUM(K1093:K1098)</f>
        <v>0.60599999999999998</v>
      </c>
      <c r="L1099" s="19"/>
      <c r="M1099" s="20">
        <f>SUM(M1093:M1098)</f>
        <v>409.05</v>
      </c>
    </row>
    <row r="1100" spans="1:22" ht="15.75" customHeight="1" thickBot="1">
      <c r="A1100" s="2">
        <v>1</v>
      </c>
      <c r="B1100" s="9">
        <f>+B1091+1</f>
        <v>122</v>
      </c>
      <c r="C1100" s="10" t="s">
        <v>76</v>
      </c>
      <c r="D1100" s="10" t="s">
        <v>18</v>
      </c>
      <c r="E1100" s="10"/>
      <c r="F1100" s="11" t="s">
        <v>21</v>
      </c>
      <c r="G1100" s="10" t="s">
        <v>14</v>
      </c>
      <c r="H1100" s="12">
        <v>3.24</v>
      </c>
      <c r="I1100" s="53">
        <f>ROUND(1924.15*1.035/31.1*0.756*1.12,2)</f>
        <v>54.22</v>
      </c>
      <c r="J1100" s="54">
        <f>I1100*H1100</f>
        <v>175.6728</v>
      </c>
      <c r="K1100" s="55">
        <f>+H1100*20+5+1</f>
        <v>70.800000000000011</v>
      </c>
      <c r="L1100" s="56">
        <f>M1108</f>
        <v>109.69499999999999</v>
      </c>
      <c r="M1100" s="53">
        <f>I1108</f>
        <v>9.9</v>
      </c>
      <c r="N1100" s="57">
        <v>0</v>
      </c>
      <c r="O1100" s="58">
        <f>SUM(J1100:N1100)</f>
        <v>366.06779999999998</v>
      </c>
      <c r="P1100" s="10">
        <v>1</v>
      </c>
      <c r="Q1100" s="22">
        <f>ROUND(O1100/0.85,0)</f>
        <v>431</v>
      </c>
      <c r="R1100" s="13">
        <f>Q1100*P1100</f>
        <v>431</v>
      </c>
    </row>
    <row r="1101" spans="1:22" s="5" customFormat="1" ht="21" customHeight="1">
      <c r="A1101" s="2">
        <v>1</v>
      </c>
      <c r="B1101" s="15" t="s">
        <v>0</v>
      </c>
      <c r="C1101" s="7" t="s">
        <v>1</v>
      </c>
      <c r="D1101" s="7" t="s">
        <v>11</v>
      </c>
      <c r="E1101" s="8" t="s">
        <v>2</v>
      </c>
      <c r="F1101" s="7" t="s">
        <v>3</v>
      </c>
      <c r="G1101" s="8" t="s">
        <v>4</v>
      </c>
      <c r="H1101" s="7" t="s">
        <v>5</v>
      </c>
      <c r="I1101" s="8" t="s">
        <v>6</v>
      </c>
      <c r="J1101" s="8" t="s">
        <v>10</v>
      </c>
      <c r="K1101" s="7" t="s">
        <v>7</v>
      </c>
      <c r="L1101" s="8" t="s">
        <v>8</v>
      </c>
      <c r="M1101" s="8" t="s">
        <v>9</v>
      </c>
      <c r="N1101" s="16"/>
      <c r="O1101" s="16"/>
      <c r="P1101" s="16"/>
      <c r="Q1101" s="16"/>
      <c r="R1101" s="17"/>
      <c r="S1101" s="17"/>
      <c r="T1101" s="17"/>
      <c r="U1101" s="17"/>
      <c r="V1101" s="17"/>
    </row>
    <row r="1102" spans="1:22" ht="15.75" customHeight="1">
      <c r="A1102" s="2">
        <v>1</v>
      </c>
      <c r="C1102" s="18" t="s">
        <v>15</v>
      </c>
      <c r="D1102" s="18" t="s">
        <v>16</v>
      </c>
      <c r="E1102" s="18">
        <v>1.2</v>
      </c>
      <c r="F1102" s="18" t="s">
        <v>192</v>
      </c>
      <c r="G1102" s="18">
        <v>0.55000000000000004</v>
      </c>
      <c r="H1102" s="18">
        <v>14</v>
      </c>
      <c r="I1102" s="18">
        <f t="shared" ref="I1102:I1104" si="170">+H1102*G1102</f>
        <v>7.7000000000000011</v>
      </c>
      <c r="J1102" s="18">
        <v>0</v>
      </c>
      <c r="K1102" s="18">
        <v>0.104</v>
      </c>
      <c r="L1102" s="18">
        <v>565</v>
      </c>
      <c r="M1102" s="59">
        <f t="shared" ref="M1102:M1104" si="171">+L1102*K1102</f>
        <v>58.76</v>
      </c>
    </row>
    <row r="1103" spans="1:22" ht="15.75" customHeight="1">
      <c r="A1103" s="2">
        <v>1</v>
      </c>
      <c r="C1103" s="18" t="s">
        <v>15</v>
      </c>
      <c r="D1103" s="18" t="s">
        <v>16</v>
      </c>
      <c r="E1103" s="18">
        <v>1.6</v>
      </c>
      <c r="F1103" s="18" t="s">
        <v>192</v>
      </c>
      <c r="G1103" s="18">
        <v>0.55000000000000004</v>
      </c>
      <c r="H1103" s="18">
        <v>2</v>
      </c>
      <c r="I1103" s="18">
        <f t="shared" si="170"/>
        <v>1.1000000000000001</v>
      </c>
      <c r="J1103" s="18">
        <v>0</v>
      </c>
      <c r="K1103" s="18">
        <v>3.4000000000000002E-2</v>
      </c>
      <c r="L1103" s="18">
        <v>565</v>
      </c>
      <c r="M1103" s="59">
        <f t="shared" si="171"/>
        <v>19.21</v>
      </c>
    </row>
    <row r="1104" spans="1:22" ht="15.75" customHeight="1">
      <c r="A1104" s="2">
        <v>1</v>
      </c>
      <c r="C1104" s="18" t="s">
        <v>15</v>
      </c>
      <c r="D1104" s="18" t="s">
        <v>16</v>
      </c>
      <c r="E1104" s="18">
        <v>1.8</v>
      </c>
      <c r="F1104" s="18" t="s">
        <v>192</v>
      </c>
      <c r="G1104" s="18">
        <v>0.55000000000000004</v>
      </c>
      <c r="H1104" s="18">
        <v>2</v>
      </c>
      <c r="I1104" s="18">
        <f t="shared" si="170"/>
        <v>1.1000000000000001</v>
      </c>
      <c r="J1104" s="18">
        <v>0</v>
      </c>
      <c r="K1104" s="18">
        <v>4.7E-2</v>
      </c>
      <c r="L1104" s="18">
        <v>675</v>
      </c>
      <c r="M1104" s="59">
        <f t="shared" si="171"/>
        <v>31.725000000000001</v>
      </c>
    </row>
    <row r="1105" spans="1:22" ht="15.75" customHeight="1">
      <c r="A1105" s="2">
        <v>1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</row>
    <row r="1106" spans="1:22" ht="15.75" customHeight="1">
      <c r="A1106" s="2">
        <v>1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</row>
    <row r="1107" spans="1:22" ht="15.75" customHeight="1">
      <c r="A1107" s="2">
        <v>1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</row>
    <row r="1108" spans="1:22" ht="15.75" customHeight="1" thickBot="1">
      <c r="A1108" s="2">
        <v>1</v>
      </c>
      <c r="C1108" s="19" t="s">
        <v>17</v>
      </c>
      <c r="D1108" s="19"/>
      <c r="E1108" s="19"/>
      <c r="F1108" s="19"/>
      <c r="G1108" s="19"/>
      <c r="H1108" s="19">
        <f>SUM(H1102:H1107)</f>
        <v>18</v>
      </c>
      <c r="I1108" s="19">
        <f>SUM(I1102:I1107)</f>
        <v>9.9</v>
      </c>
      <c r="J1108" s="19">
        <f>SUM(J1102:J1107)</f>
        <v>0</v>
      </c>
      <c r="K1108" s="19">
        <f>SUM(K1102:K1107)</f>
        <v>0.185</v>
      </c>
      <c r="L1108" s="19"/>
      <c r="M1108" s="20">
        <f>SUM(M1102:M1107)</f>
        <v>109.69499999999999</v>
      </c>
    </row>
    <row r="1109" spans="1:22" ht="15.75" customHeight="1" thickBot="1">
      <c r="A1109" s="2">
        <v>1</v>
      </c>
      <c r="B1109" s="9">
        <f>+B1100+1</f>
        <v>123</v>
      </c>
      <c r="C1109" s="10" t="s">
        <v>182</v>
      </c>
      <c r="D1109" s="10" t="s">
        <v>18</v>
      </c>
      <c r="E1109" s="10"/>
      <c r="F1109" s="11" t="s">
        <v>13</v>
      </c>
      <c r="G1109" s="10" t="s">
        <v>14</v>
      </c>
      <c r="H1109" s="12">
        <v>3.532</v>
      </c>
      <c r="I1109" s="53">
        <f>ROUND(1924.15*1.035/31.1*0.756*1.12,2)</f>
        <v>54.22</v>
      </c>
      <c r="J1109" s="54">
        <f>I1109*H1109</f>
        <v>191.50504000000001</v>
      </c>
      <c r="K1109" s="55">
        <f>+H1109*20+5+1</f>
        <v>76.64</v>
      </c>
      <c r="L1109" s="56">
        <f>M1117</f>
        <v>148.57999999999998</v>
      </c>
      <c r="M1109" s="53">
        <f>I1117</f>
        <v>8.8000000000000007</v>
      </c>
      <c r="N1109" s="57">
        <v>0</v>
      </c>
      <c r="O1109" s="58">
        <f>SUM(J1109:N1109)</f>
        <v>425.52503999999999</v>
      </c>
      <c r="P1109" s="10">
        <v>1</v>
      </c>
      <c r="Q1109" s="22">
        <f>ROUND(O1109/0.85,0)</f>
        <v>501</v>
      </c>
      <c r="R1109" s="13">
        <f>Q1109*P1109</f>
        <v>501</v>
      </c>
    </row>
    <row r="1110" spans="1:22" s="5" customFormat="1" ht="21" customHeight="1">
      <c r="A1110" s="2">
        <v>1</v>
      </c>
      <c r="B1110" s="15" t="s">
        <v>0</v>
      </c>
      <c r="C1110" s="7" t="s">
        <v>1</v>
      </c>
      <c r="D1110" s="7" t="s">
        <v>11</v>
      </c>
      <c r="E1110" s="8" t="s">
        <v>2</v>
      </c>
      <c r="F1110" s="7" t="s">
        <v>3</v>
      </c>
      <c r="G1110" s="8" t="s">
        <v>4</v>
      </c>
      <c r="H1110" s="7" t="s">
        <v>5</v>
      </c>
      <c r="I1110" s="8" t="s">
        <v>6</v>
      </c>
      <c r="J1110" s="8" t="s">
        <v>10</v>
      </c>
      <c r="K1110" s="7" t="s">
        <v>7</v>
      </c>
      <c r="L1110" s="8" t="s">
        <v>8</v>
      </c>
      <c r="M1110" s="8" t="s">
        <v>9</v>
      </c>
      <c r="N1110" s="16"/>
      <c r="O1110" s="16"/>
      <c r="P1110" s="16"/>
      <c r="Q1110" s="16"/>
      <c r="R1110" s="17"/>
      <c r="S1110" s="17"/>
      <c r="T1110" s="17"/>
      <c r="U1110" s="17"/>
      <c r="V1110" s="17"/>
    </row>
    <row r="1111" spans="1:22" ht="15.75" customHeight="1">
      <c r="A1111" s="2">
        <v>1</v>
      </c>
      <c r="C1111" s="18" t="s">
        <v>15</v>
      </c>
      <c r="D1111" s="18" t="s">
        <v>16</v>
      </c>
      <c r="E1111" s="18">
        <v>1.3</v>
      </c>
      <c r="F1111" s="18" t="s">
        <v>192</v>
      </c>
      <c r="G1111" s="18">
        <v>0.55000000000000004</v>
      </c>
      <c r="H1111" s="18">
        <v>14</v>
      </c>
      <c r="I1111" s="18">
        <f t="shared" ref="I1111:I1112" si="172">+H1111*G1111</f>
        <v>7.7000000000000011</v>
      </c>
      <c r="J1111" s="18">
        <v>0</v>
      </c>
      <c r="K1111" s="18">
        <v>0.122</v>
      </c>
      <c r="L1111" s="18">
        <v>565</v>
      </c>
      <c r="M1111" s="59">
        <f t="shared" ref="M1111:M1112" si="173">+L1111*K1111</f>
        <v>68.929999999999993</v>
      </c>
    </row>
    <row r="1112" spans="1:22" ht="15.75" customHeight="1">
      <c r="A1112" s="2">
        <v>1</v>
      </c>
      <c r="C1112" s="18" t="s">
        <v>15</v>
      </c>
      <c r="D1112" s="18" t="s">
        <v>16</v>
      </c>
      <c r="E1112" s="18">
        <v>2.5</v>
      </c>
      <c r="F1112" s="18" t="s">
        <v>192</v>
      </c>
      <c r="G1112" s="18">
        <v>0.55000000000000004</v>
      </c>
      <c r="H1112" s="18">
        <v>2</v>
      </c>
      <c r="I1112" s="18">
        <f t="shared" si="172"/>
        <v>1.1000000000000001</v>
      </c>
      <c r="J1112" s="18">
        <v>0</v>
      </c>
      <c r="K1112" s="18">
        <v>0.11799999999999999</v>
      </c>
      <c r="L1112" s="18">
        <v>675</v>
      </c>
      <c r="M1112" s="59">
        <f t="shared" si="173"/>
        <v>79.649999999999991</v>
      </c>
    </row>
    <row r="1113" spans="1:22" ht="15.75" customHeight="1">
      <c r="A1113" s="2">
        <v>1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</row>
    <row r="1114" spans="1:22" ht="15.75" customHeight="1">
      <c r="A1114" s="2">
        <v>1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</row>
    <row r="1115" spans="1:22" ht="15.75" customHeight="1">
      <c r="A1115" s="2">
        <v>1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</row>
    <row r="1116" spans="1:22" ht="15.75" customHeight="1">
      <c r="A1116" s="2">
        <v>1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</row>
    <row r="1117" spans="1:22" ht="15.75" customHeight="1" thickBot="1">
      <c r="A1117" s="2">
        <v>1</v>
      </c>
      <c r="C1117" s="19" t="s">
        <v>17</v>
      </c>
      <c r="D1117" s="19"/>
      <c r="E1117" s="19"/>
      <c r="F1117" s="19"/>
      <c r="G1117" s="19"/>
      <c r="H1117" s="19">
        <f>SUM(H1111:H1116)</f>
        <v>16</v>
      </c>
      <c r="I1117" s="19">
        <f>SUM(I1111:I1116)</f>
        <v>8.8000000000000007</v>
      </c>
      <c r="J1117" s="19">
        <f>SUM(J1111:J1116)</f>
        <v>0</v>
      </c>
      <c r="K1117" s="19">
        <f>SUM(K1111:K1116)</f>
        <v>0.24</v>
      </c>
      <c r="L1117" s="19"/>
      <c r="M1117" s="20">
        <f>SUM(M1111:M1116)</f>
        <v>148.57999999999998</v>
      </c>
    </row>
    <row r="1118" spans="1:22" ht="15.75" customHeight="1" thickBot="1">
      <c r="A1118" s="2">
        <v>1</v>
      </c>
      <c r="B1118" s="9">
        <f>+B1109+1</f>
        <v>124</v>
      </c>
      <c r="C1118" s="10" t="s">
        <v>183</v>
      </c>
      <c r="D1118" s="10" t="s">
        <v>18</v>
      </c>
      <c r="E1118" s="10"/>
      <c r="F1118" s="11" t="s">
        <v>13</v>
      </c>
      <c r="G1118" s="10" t="s">
        <v>14</v>
      </c>
      <c r="H1118" s="12">
        <v>5.1230000000000002</v>
      </c>
      <c r="I1118" s="53">
        <f>ROUND(1924.15*1.035/31.1*0.756*1.12,2)</f>
        <v>54.22</v>
      </c>
      <c r="J1118" s="54">
        <f>I1118*H1118</f>
        <v>277.76906000000002</v>
      </c>
      <c r="K1118" s="55">
        <f>+H1118*20+5+1</f>
        <v>108.46000000000001</v>
      </c>
      <c r="L1118" s="56">
        <f>M1126</f>
        <v>317.14</v>
      </c>
      <c r="M1118" s="53">
        <f>I1126</f>
        <v>25.3</v>
      </c>
      <c r="N1118" s="57">
        <v>0</v>
      </c>
      <c r="O1118" s="58">
        <f>SUM(J1118:N1118)</f>
        <v>728.66905999999994</v>
      </c>
      <c r="P1118" s="10">
        <v>1</v>
      </c>
      <c r="Q1118" s="22">
        <f>ROUND(O1118/0.85,0)</f>
        <v>857</v>
      </c>
      <c r="R1118" s="13">
        <f>Q1118*P1118</f>
        <v>857</v>
      </c>
    </row>
    <row r="1119" spans="1:22" s="5" customFormat="1" ht="21" customHeight="1">
      <c r="A1119" s="2">
        <v>1</v>
      </c>
      <c r="B1119" s="15" t="s">
        <v>0</v>
      </c>
      <c r="C1119" s="7" t="s">
        <v>1</v>
      </c>
      <c r="D1119" s="7" t="s">
        <v>11</v>
      </c>
      <c r="E1119" s="8" t="s">
        <v>2</v>
      </c>
      <c r="F1119" s="7" t="s">
        <v>3</v>
      </c>
      <c r="G1119" s="8" t="s">
        <v>4</v>
      </c>
      <c r="H1119" s="7" t="s">
        <v>5</v>
      </c>
      <c r="I1119" s="8" t="s">
        <v>6</v>
      </c>
      <c r="J1119" s="8" t="s">
        <v>10</v>
      </c>
      <c r="K1119" s="7" t="s">
        <v>7</v>
      </c>
      <c r="L1119" s="8" t="s">
        <v>8</v>
      </c>
      <c r="M1119" s="8" t="s">
        <v>9</v>
      </c>
      <c r="N1119" s="16"/>
      <c r="O1119" s="16"/>
      <c r="P1119" s="16"/>
      <c r="Q1119" s="16"/>
      <c r="R1119" s="17"/>
      <c r="S1119" s="17"/>
      <c r="T1119" s="17"/>
      <c r="U1119" s="17"/>
      <c r="V1119" s="17"/>
    </row>
    <row r="1120" spans="1:22" ht="15.75" customHeight="1">
      <c r="A1120" s="2">
        <v>1</v>
      </c>
      <c r="C1120" s="18" t="s">
        <v>15</v>
      </c>
      <c r="D1120" s="18" t="s">
        <v>16</v>
      </c>
      <c r="E1120" s="18">
        <v>1.35</v>
      </c>
      <c r="F1120" s="18" t="s">
        <v>192</v>
      </c>
      <c r="G1120" s="18">
        <v>0.55000000000000004</v>
      </c>
      <c r="H1120" s="18">
        <v>40</v>
      </c>
      <c r="I1120" s="18">
        <f t="shared" ref="I1120:I1121" si="174">+H1120*G1120</f>
        <v>22</v>
      </c>
      <c r="J1120" s="18">
        <v>0</v>
      </c>
      <c r="K1120" s="18">
        <v>0.40600000000000003</v>
      </c>
      <c r="L1120" s="18">
        <v>565</v>
      </c>
      <c r="M1120" s="59">
        <f t="shared" ref="M1120:M1121" si="175">+L1120*K1120</f>
        <v>229.39000000000001</v>
      </c>
    </row>
    <row r="1121" spans="1:22" ht="15.75" customHeight="1">
      <c r="A1121" s="2">
        <v>1</v>
      </c>
      <c r="C1121" s="18" t="s">
        <v>15</v>
      </c>
      <c r="D1121" s="18" t="s">
        <v>16</v>
      </c>
      <c r="E1121" s="18">
        <v>1.8</v>
      </c>
      <c r="F1121" s="18" t="s">
        <v>192</v>
      </c>
      <c r="G1121" s="18">
        <v>0.55000000000000004</v>
      </c>
      <c r="H1121" s="18">
        <v>6</v>
      </c>
      <c r="I1121" s="18">
        <f t="shared" si="174"/>
        <v>3.3000000000000003</v>
      </c>
      <c r="J1121" s="18">
        <v>0</v>
      </c>
      <c r="K1121" s="18">
        <v>0.13</v>
      </c>
      <c r="L1121" s="18">
        <v>675</v>
      </c>
      <c r="M1121" s="59">
        <f t="shared" si="175"/>
        <v>87.75</v>
      </c>
    </row>
    <row r="1122" spans="1:22" ht="15.75" customHeight="1">
      <c r="A1122" s="2">
        <v>1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</row>
    <row r="1123" spans="1:22" ht="15.75" customHeight="1">
      <c r="A1123" s="2">
        <v>1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</row>
    <row r="1124" spans="1:22" ht="15.75" customHeight="1">
      <c r="A1124" s="2">
        <v>1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</row>
    <row r="1125" spans="1:22" ht="15.75" customHeight="1">
      <c r="A1125" s="2">
        <v>1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</row>
    <row r="1126" spans="1:22" ht="15.75" customHeight="1" thickBot="1">
      <c r="A1126" s="2">
        <v>1</v>
      </c>
      <c r="C1126" s="19" t="s">
        <v>17</v>
      </c>
      <c r="D1126" s="19"/>
      <c r="E1126" s="19"/>
      <c r="F1126" s="19"/>
      <c r="G1126" s="19"/>
      <c r="H1126" s="19">
        <f>SUM(H1120:H1125)</f>
        <v>46</v>
      </c>
      <c r="I1126" s="19">
        <f>SUM(I1120:I1125)</f>
        <v>25.3</v>
      </c>
      <c r="J1126" s="19">
        <f>SUM(J1120:J1125)</f>
        <v>0</v>
      </c>
      <c r="K1126" s="19">
        <f>SUM(K1120:K1125)</f>
        <v>0.53600000000000003</v>
      </c>
      <c r="L1126" s="19"/>
      <c r="M1126" s="20">
        <f>SUM(M1120:M1125)</f>
        <v>317.14</v>
      </c>
    </row>
    <row r="1127" spans="1:22" ht="15.75" customHeight="1" thickBot="1">
      <c r="A1127" s="2">
        <v>1</v>
      </c>
      <c r="B1127" s="9">
        <f>+B1118+1</f>
        <v>125</v>
      </c>
      <c r="C1127" s="10" t="s">
        <v>184</v>
      </c>
      <c r="D1127" s="10" t="s">
        <v>18</v>
      </c>
      <c r="E1127" s="10"/>
      <c r="F1127" s="11" t="s">
        <v>13</v>
      </c>
      <c r="G1127" s="10" t="s">
        <v>14</v>
      </c>
      <c r="H1127" s="12">
        <v>7.0529999999999999</v>
      </c>
      <c r="I1127" s="53">
        <f>ROUND(1924.15*1.035/31.1*0.756*1.12,2)</f>
        <v>54.22</v>
      </c>
      <c r="J1127" s="54">
        <f>I1127*H1127</f>
        <v>382.41365999999999</v>
      </c>
      <c r="K1127" s="55">
        <f>+H1127*20+5+1</f>
        <v>147.06</v>
      </c>
      <c r="L1127" s="56">
        <f>M1135</f>
        <v>737.79499999999996</v>
      </c>
      <c r="M1127" s="53">
        <f>I1135</f>
        <v>64.900000000000006</v>
      </c>
      <c r="N1127" s="57">
        <v>0</v>
      </c>
      <c r="O1127" s="58">
        <f>SUM(J1127:N1127)</f>
        <v>1332.16866</v>
      </c>
      <c r="P1127" s="10">
        <v>1</v>
      </c>
      <c r="Q1127" s="22">
        <f>ROUND(O1127/0.85,0)</f>
        <v>1567</v>
      </c>
      <c r="R1127" s="13">
        <f>Q1127*P1127</f>
        <v>1567</v>
      </c>
    </row>
    <row r="1128" spans="1:22" s="5" customFormat="1" ht="21" customHeight="1">
      <c r="A1128" s="2">
        <v>1</v>
      </c>
      <c r="B1128" s="15" t="s">
        <v>0</v>
      </c>
      <c r="C1128" s="7" t="s">
        <v>1</v>
      </c>
      <c r="D1128" s="7" t="s">
        <v>11</v>
      </c>
      <c r="E1128" s="8" t="s">
        <v>2</v>
      </c>
      <c r="F1128" s="7" t="s">
        <v>3</v>
      </c>
      <c r="G1128" s="8" t="s">
        <v>4</v>
      </c>
      <c r="H1128" s="7" t="s">
        <v>5</v>
      </c>
      <c r="I1128" s="8" t="s">
        <v>6</v>
      </c>
      <c r="J1128" s="8" t="s">
        <v>10</v>
      </c>
      <c r="K1128" s="7" t="s">
        <v>7</v>
      </c>
      <c r="L1128" s="8" t="s">
        <v>8</v>
      </c>
      <c r="M1128" s="8" t="s">
        <v>9</v>
      </c>
      <c r="N1128" s="16"/>
      <c r="O1128" s="16"/>
      <c r="P1128" s="16"/>
      <c r="Q1128" s="16"/>
      <c r="R1128" s="17"/>
      <c r="S1128" s="17"/>
      <c r="T1128" s="17"/>
      <c r="U1128" s="17"/>
      <c r="V1128" s="17"/>
    </row>
    <row r="1129" spans="1:22" ht="15.75" customHeight="1">
      <c r="A1129" s="2">
        <v>1</v>
      </c>
      <c r="C1129" s="18" t="s">
        <v>15</v>
      </c>
      <c r="D1129" s="18" t="s">
        <v>16</v>
      </c>
      <c r="E1129" s="18">
        <v>1.35</v>
      </c>
      <c r="F1129" s="18" t="s">
        <v>192</v>
      </c>
      <c r="G1129" s="18">
        <v>0.55000000000000004</v>
      </c>
      <c r="H1129" s="18">
        <v>116</v>
      </c>
      <c r="I1129" s="18">
        <f t="shared" ref="I1129:I1130" si="176">+H1129*G1129</f>
        <v>63.800000000000004</v>
      </c>
      <c r="J1129" s="18">
        <v>0</v>
      </c>
      <c r="K1129" s="18">
        <v>1.1779999999999999</v>
      </c>
      <c r="L1129" s="18">
        <v>565</v>
      </c>
      <c r="M1129" s="59">
        <f t="shared" ref="M1129:M1130" si="177">+L1129*K1129</f>
        <v>665.56999999999994</v>
      </c>
    </row>
    <row r="1130" spans="1:22" ht="15.75" customHeight="1">
      <c r="A1130" s="2">
        <v>1</v>
      </c>
      <c r="C1130" s="18" t="s">
        <v>15</v>
      </c>
      <c r="D1130" s="18" t="s">
        <v>16</v>
      </c>
      <c r="E1130" s="18">
        <v>2.4</v>
      </c>
      <c r="F1130" s="18" t="s">
        <v>192</v>
      </c>
      <c r="G1130" s="18">
        <v>0.55000000000000004</v>
      </c>
      <c r="H1130" s="18">
        <v>2</v>
      </c>
      <c r="I1130" s="18">
        <f t="shared" si="176"/>
        <v>1.1000000000000001</v>
      </c>
      <c r="J1130" s="18">
        <v>0</v>
      </c>
      <c r="K1130" s="18">
        <v>0.107</v>
      </c>
      <c r="L1130" s="18">
        <v>675</v>
      </c>
      <c r="M1130" s="59">
        <f t="shared" si="177"/>
        <v>72.224999999999994</v>
      </c>
    </row>
    <row r="1131" spans="1:22" ht="15.75" customHeight="1">
      <c r="A1131" s="2">
        <v>1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</row>
    <row r="1132" spans="1:22" ht="15.75" customHeight="1">
      <c r="A1132" s="2">
        <v>1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</row>
    <row r="1133" spans="1:22" ht="15.75" customHeight="1">
      <c r="A1133" s="2">
        <v>1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</row>
    <row r="1134" spans="1:22" ht="15.75" customHeight="1">
      <c r="A1134" s="2">
        <v>1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</row>
    <row r="1135" spans="1:22" ht="15.75" customHeight="1" thickBot="1">
      <c r="A1135" s="2">
        <v>1</v>
      </c>
      <c r="C1135" s="19" t="s">
        <v>17</v>
      </c>
      <c r="D1135" s="19"/>
      <c r="E1135" s="19"/>
      <c r="F1135" s="19"/>
      <c r="G1135" s="19"/>
      <c r="H1135" s="19">
        <f>SUM(H1129:H1134)</f>
        <v>118</v>
      </c>
      <c r="I1135" s="19">
        <f>SUM(I1129:I1134)</f>
        <v>64.900000000000006</v>
      </c>
      <c r="J1135" s="19">
        <f>SUM(J1129:J1134)</f>
        <v>0</v>
      </c>
      <c r="K1135" s="19">
        <f>SUM(K1129:K1134)</f>
        <v>1.2849999999999999</v>
      </c>
      <c r="L1135" s="19"/>
      <c r="M1135" s="20">
        <f>SUM(M1129:M1134)</f>
        <v>737.79499999999996</v>
      </c>
    </row>
    <row r="1136" spans="1:22" ht="15.75" customHeight="1" thickBot="1">
      <c r="A1136" s="2">
        <v>1</v>
      </c>
      <c r="B1136" s="9">
        <f>+B1127+1</f>
        <v>126</v>
      </c>
      <c r="C1136" s="10" t="s">
        <v>185</v>
      </c>
      <c r="D1136" s="10" t="s">
        <v>18</v>
      </c>
      <c r="E1136" s="10"/>
      <c r="F1136" s="11" t="s">
        <v>13</v>
      </c>
      <c r="G1136" s="10" t="s">
        <v>14</v>
      </c>
      <c r="H1136" s="12">
        <v>7.0350000000000001</v>
      </c>
      <c r="I1136" s="53">
        <f>ROUND(1924.15*1.035/31.1*0.756*1.12,2)</f>
        <v>54.22</v>
      </c>
      <c r="J1136" s="54">
        <f>I1136*H1136</f>
        <v>381.43770000000001</v>
      </c>
      <c r="K1136" s="55">
        <f>+H1136*20+5+1</f>
        <v>146.69999999999999</v>
      </c>
      <c r="L1136" s="56">
        <f>M1144</f>
        <v>514.31500000000005</v>
      </c>
      <c r="M1136" s="53">
        <f>I1144</f>
        <v>35.200000000000003</v>
      </c>
      <c r="N1136" s="57">
        <v>0</v>
      </c>
      <c r="O1136" s="58">
        <f>SUM(J1136:N1136)</f>
        <v>1077.6527000000001</v>
      </c>
      <c r="P1136" s="10">
        <v>1</v>
      </c>
      <c r="Q1136" s="22">
        <f>ROUND(O1136/0.85,0)</f>
        <v>1268</v>
      </c>
      <c r="R1136" s="13">
        <f>Q1136*P1136</f>
        <v>1268</v>
      </c>
    </row>
    <row r="1137" spans="1:22" s="5" customFormat="1" ht="21" customHeight="1">
      <c r="A1137" s="2">
        <v>1</v>
      </c>
      <c r="B1137" s="15" t="s">
        <v>0</v>
      </c>
      <c r="C1137" s="7" t="s">
        <v>1</v>
      </c>
      <c r="D1137" s="7" t="s">
        <v>11</v>
      </c>
      <c r="E1137" s="8" t="s">
        <v>2</v>
      </c>
      <c r="F1137" s="7" t="s">
        <v>3</v>
      </c>
      <c r="G1137" s="8" t="s">
        <v>4</v>
      </c>
      <c r="H1137" s="7" t="s">
        <v>5</v>
      </c>
      <c r="I1137" s="8" t="s">
        <v>6</v>
      </c>
      <c r="J1137" s="8" t="s">
        <v>10</v>
      </c>
      <c r="K1137" s="7" t="s">
        <v>7</v>
      </c>
      <c r="L1137" s="8" t="s">
        <v>8</v>
      </c>
      <c r="M1137" s="8" t="s">
        <v>9</v>
      </c>
      <c r="N1137" s="16"/>
      <c r="O1137" s="16"/>
      <c r="P1137" s="16"/>
      <c r="Q1137" s="16"/>
      <c r="R1137" s="17"/>
      <c r="S1137" s="17"/>
      <c r="T1137" s="17"/>
      <c r="U1137" s="17"/>
      <c r="V1137" s="17"/>
    </row>
    <row r="1138" spans="1:22" ht="15.75" customHeight="1">
      <c r="A1138" s="2">
        <v>1</v>
      </c>
      <c r="C1138" s="18" t="s">
        <v>15</v>
      </c>
      <c r="D1138" s="18" t="s">
        <v>16</v>
      </c>
      <c r="E1138" s="18">
        <v>1.45</v>
      </c>
      <c r="F1138" s="18" t="s">
        <v>192</v>
      </c>
      <c r="G1138" s="18">
        <v>0.55000000000000004</v>
      </c>
      <c r="H1138" s="18">
        <v>56</v>
      </c>
      <c r="I1138" s="18">
        <f t="shared" ref="I1138:I1139" si="178">+H1138*G1138</f>
        <v>30.800000000000004</v>
      </c>
      <c r="J1138" s="18">
        <v>0</v>
      </c>
      <c r="K1138" s="18">
        <v>0.70599999999999996</v>
      </c>
      <c r="L1138" s="18">
        <v>565</v>
      </c>
      <c r="M1138" s="59">
        <f t="shared" ref="M1138:M1139" si="179">+L1138*K1138</f>
        <v>398.89</v>
      </c>
    </row>
    <row r="1139" spans="1:22" ht="15.75" customHeight="1">
      <c r="A1139" s="2">
        <v>1</v>
      </c>
      <c r="C1139" s="18" t="s">
        <v>15</v>
      </c>
      <c r="D1139" s="18" t="s">
        <v>16</v>
      </c>
      <c r="E1139" s="18">
        <v>1.8</v>
      </c>
      <c r="F1139" s="18" t="s">
        <v>192</v>
      </c>
      <c r="G1139" s="18">
        <v>0.55000000000000004</v>
      </c>
      <c r="H1139" s="18">
        <v>8</v>
      </c>
      <c r="I1139" s="18">
        <f t="shared" si="178"/>
        <v>4.4000000000000004</v>
      </c>
      <c r="J1139" s="18">
        <v>0</v>
      </c>
      <c r="K1139" s="18">
        <v>0.17100000000000001</v>
      </c>
      <c r="L1139" s="18">
        <v>675</v>
      </c>
      <c r="M1139" s="59">
        <f t="shared" si="179"/>
        <v>115.42500000000001</v>
      </c>
    </row>
    <row r="1140" spans="1:22" ht="15.75" customHeight="1">
      <c r="A1140" s="2">
        <v>1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</row>
    <row r="1141" spans="1:22" ht="15.75" customHeight="1">
      <c r="A1141" s="2">
        <v>1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</row>
    <row r="1142" spans="1:22" ht="15.75" customHeight="1">
      <c r="A1142" s="2">
        <v>1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</row>
    <row r="1143" spans="1:22" ht="15.75" customHeight="1">
      <c r="A1143" s="2">
        <v>1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</row>
    <row r="1144" spans="1:22" ht="15.75" customHeight="1" thickBot="1">
      <c r="A1144" s="2">
        <v>1</v>
      </c>
      <c r="C1144" s="19" t="s">
        <v>17</v>
      </c>
      <c r="D1144" s="19"/>
      <c r="E1144" s="19"/>
      <c r="F1144" s="19"/>
      <c r="G1144" s="19"/>
      <c r="H1144" s="19">
        <f>SUM(H1138:H1143)</f>
        <v>64</v>
      </c>
      <c r="I1144" s="19">
        <f>SUM(I1138:I1143)</f>
        <v>35.200000000000003</v>
      </c>
      <c r="J1144" s="19">
        <f>SUM(J1138:J1143)</f>
        <v>0</v>
      </c>
      <c r="K1144" s="19">
        <f>SUM(K1138:K1143)</f>
        <v>0.877</v>
      </c>
      <c r="L1144" s="19"/>
      <c r="M1144" s="20">
        <f>SUM(M1138:M1143)</f>
        <v>514.31500000000005</v>
      </c>
    </row>
    <row r="1145" spans="1:22" ht="15.75" customHeight="1" thickBot="1">
      <c r="A1145" s="2">
        <v>1</v>
      </c>
      <c r="B1145" s="9">
        <f>+B1136+1</f>
        <v>127</v>
      </c>
      <c r="C1145" s="10" t="s">
        <v>186</v>
      </c>
      <c r="D1145" s="10" t="s">
        <v>18</v>
      </c>
      <c r="E1145" s="10"/>
      <c r="F1145" s="11" t="s">
        <v>13</v>
      </c>
      <c r="G1145" s="10" t="s">
        <v>14</v>
      </c>
      <c r="H1145" s="12">
        <v>6.8129999999999997</v>
      </c>
      <c r="I1145" s="53">
        <f>ROUND(1924.15*1.035/31.1*0.756*1.12,2)</f>
        <v>54.22</v>
      </c>
      <c r="J1145" s="54">
        <f>I1145*H1145</f>
        <v>369.40085999999997</v>
      </c>
      <c r="K1145" s="55">
        <f>+H1145*20+5+1</f>
        <v>142.26</v>
      </c>
      <c r="L1145" s="56">
        <f>M1153</f>
        <v>487.96500000000003</v>
      </c>
      <c r="M1145" s="53">
        <f>I1153</f>
        <v>24.200000000000003</v>
      </c>
      <c r="N1145" s="57">
        <v>0</v>
      </c>
      <c r="O1145" s="58">
        <f>SUM(J1145:N1145)</f>
        <v>1023.82586</v>
      </c>
      <c r="P1145" s="10">
        <v>1</v>
      </c>
      <c r="Q1145" s="22">
        <f>ROUND(O1145/0.85,0)</f>
        <v>1205</v>
      </c>
      <c r="R1145" s="13">
        <f>Q1145*P1145</f>
        <v>1205</v>
      </c>
    </row>
    <row r="1146" spans="1:22" s="5" customFormat="1" ht="21" customHeight="1">
      <c r="A1146" s="2">
        <v>1</v>
      </c>
      <c r="B1146" s="15" t="s">
        <v>0</v>
      </c>
      <c r="C1146" s="7" t="s">
        <v>1</v>
      </c>
      <c r="D1146" s="7" t="s">
        <v>11</v>
      </c>
      <c r="E1146" s="8" t="s">
        <v>2</v>
      </c>
      <c r="F1146" s="7" t="s">
        <v>3</v>
      </c>
      <c r="G1146" s="8" t="s">
        <v>4</v>
      </c>
      <c r="H1146" s="7" t="s">
        <v>5</v>
      </c>
      <c r="I1146" s="8" t="s">
        <v>6</v>
      </c>
      <c r="J1146" s="8" t="s">
        <v>10</v>
      </c>
      <c r="K1146" s="7" t="s">
        <v>7</v>
      </c>
      <c r="L1146" s="8" t="s">
        <v>8</v>
      </c>
      <c r="M1146" s="8" t="s">
        <v>9</v>
      </c>
      <c r="N1146" s="16"/>
      <c r="O1146" s="16"/>
      <c r="P1146" s="16"/>
      <c r="Q1146" s="16"/>
      <c r="R1146" s="17"/>
      <c r="S1146" s="17"/>
      <c r="T1146" s="17"/>
      <c r="U1146" s="17"/>
      <c r="V1146" s="17"/>
    </row>
    <row r="1147" spans="1:22" ht="15.75" customHeight="1">
      <c r="A1147" s="2">
        <v>1</v>
      </c>
      <c r="C1147" s="18" t="s">
        <v>15</v>
      </c>
      <c r="D1147" s="18" t="s">
        <v>16</v>
      </c>
      <c r="E1147" s="18">
        <v>1.3</v>
      </c>
      <c r="F1147" s="18" t="s">
        <v>192</v>
      </c>
      <c r="G1147" s="18">
        <v>0.55000000000000004</v>
      </c>
      <c r="H1147" s="18">
        <v>18</v>
      </c>
      <c r="I1147" s="18">
        <f t="shared" ref="I1147:I1150" si="180">+H1147*G1147</f>
        <v>9.9</v>
      </c>
      <c r="J1147" s="18">
        <v>0</v>
      </c>
      <c r="K1147" s="18">
        <v>0.15</v>
      </c>
      <c r="L1147" s="18">
        <v>565</v>
      </c>
      <c r="M1147" s="59">
        <f t="shared" ref="M1147:M1150" si="181">+L1147*K1147</f>
        <v>84.75</v>
      </c>
    </row>
    <row r="1148" spans="1:22" ht="15.75" customHeight="1">
      <c r="A1148" s="2">
        <v>1</v>
      </c>
      <c r="C1148" s="18" t="s">
        <v>15</v>
      </c>
      <c r="D1148" s="18" t="s">
        <v>16</v>
      </c>
      <c r="E1148" s="18">
        <v>1.7</v>
      </c>
      <c r="F1148" s="18" t="s">
        <v>192</v>
      </c>
      <c r="G1148" s="18">
        <v>0.55000000000000004</v>
      </c>
      <c r="H1148" s="18">
        <v>12</v>
      </c>
      <c r="I1148" s="18">
        <f t="shared" si="180"/>
        <v>6.6000000000000005</v>
      </c>
      <c r="J1148" s="18">
        <v>0</v>
      </c>
      <c r="K1148" s="18">
        <v>0.23100000000000001</v>
      </c>
      <c r="L1148" s="18">
        <v>565</v>
      </c>
      <c r="M1148" s="59">
        <f t="shared" si="181"/>
        <v>130.51500000000001</v>
      </c>
    </row>
    <row r="1149" spans="1:22" ht="15.75" customHeight="1">
      <c r="A1149" s="2">
        <v>1</v>
      </c>
      <c r="C1149" s="18" t="s">
        <v>15</v>
      </c>
      <c r="D1149" s="18" t="s">
        <v>16</v>
      </c>
      <c r="E1149" s="18">
        <v>1.9</v>
      </c>
      <c r="F1149" s="18" t="s">
        <v>192</v>
      </c>
      <c r="G1149" s="18">
        <v>0.55000000000000004</v>
      </c>
      <c r="H1149" s="18">
        <v>12</v>
      </c>
      <c r="I1149" s="18">
        <f t="shared" si="180"/>
        <v>6.6000000000000005</v>
      </c>
      <c r="J1149" s="18">
        <v>0</v>
      </c>
      <c r="K1149" s="18">
        <v>0.32400000000000001</v>
      </c>
      <c r="L1149" s="18">
        <v>675</v>
      </c>
      <c r="M1149" s="59">
        <f t="shared" si="181"/>
        <v>218.70000000000002</v>
      </c>
    </row>
    <row r="1150" spans="1:22" ht="15.75" customHeight="1">
      <c r="A1150" s="2">
        <v>1</v>
      </c>
      <c r="C1150" s="18" t="s">
        <v>15</v>
      </c>
      <c r="D1150" s="18" t="s">
        <v>16</v>
      </c>
      <c r="E1150" s="18">
        <v>2.2000000000000002</v>
      </c>
      <c r="F1150" s="18" t="s">
        <v>192</v>
      </c>
      <c r="G1150" s="18">
        <v>0.55000000000000004</v>
      </c>
      <c r="H1150" s="18">
        <v>2</v>
      </c>
      <c r="I1150" s="18">
        <f t="shared" si="180"/>
        <v>1.1000000000000001</v>
      </c>
      <c r="J1150" s="18">
        <v>0</v>
      </c>
      <c r="K1150" s="18">
        <v>0.08</v>
      </c>
      <c r="L1150" s="18">
        <v>675</v>
      </c>
      <c r="M1150" s="59">
        <f t="shared" si="181"/>
        <v>54</v>
      </c>
    </row>
    <row r="1151" spans="1:22" ht="15.75" customHeight="1">
      <c r="A1151" s="2">
        <v>1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</row>
    <row r="1152" spans="1:22" ht="15.75" customHeight="1">
      <c r="A1152" s="2">
        <v>1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</row>
    <row r="1153" spans="1:22" ht="15.75" customHeight="1" thickBot="1">
      <c r="A1153" s="2">
        <v>1</v>
      </c>
      <c r="C1153" s="19" t="s">
        <v>17</v>
      </c>
      <c r="D1153" s="19"/>
      <c r="E1153" s="19"/>
      <c r="F1153" s="19"/>
      <c r="G1153" s="19"/>
      <c r="H1153" s="19">
        <f>SUM(H1147:H1152)</f>
        <v>44</v>
      </c>
      <c r="I1153" s="19">
        <f>SUM(I1147:I1152)</f>
        <v>24.200000000000003</v>
      </c>
      <c r="J1153" s="19">
        <f>SUM(J1147:J1152)</f>
        <v>0</v>
      </c>
      <c r="K1153" s="19">
        <f>SUM(K1147:K1152)</f>
        <v>0.78500000000000003</v>
      </c>
      <c r="L1153" s="19"/>
      <c r="M1153" s="20">
        <f>SUM(M1147:M1152)</f>
        <v>487.96500000000003</v>
      </c>
    </row>
    <row r="1154" spans="1:22" ht="15.75" customHeight="1" thickBot="1">
      <c r="A1154" s="2">
        <v>1</v>
      </c>
      <c r="B1154" s="9">
        <f>+B1145+1</f>
        <v>128</v>
      </c>
      <c r="C1154" s="10" t="s">
        <v>77</v>
      </c>
      <c r="D1154" s="10" t="s">
        <v>18</v>
      </c>
      <c r="E1154" s="10"/>
      <c r="F1154" s="11" t="s">
        <v>21</v>
      </c>
      <c r="G1154" s="10" t="s">
        <v>14</v>
      </c>
      <c r="H1154" s="12">
        <v>4.71</v>
      </c>
      <c r="I1154" s="53">
        <f>ROUND(1924.15*1.035/31.1*0.756*1.12,2)</f>
        <v>54.22</v>
      </c>
      <c r="J1154" s="54">
        <f>I1154*H1154</f>
        <v>255.37619999999998</v>
      </c>
      <c r="K1154" s="55">
        <f>+H1154*20+5+1</f>
        <v>100.2</v>
      </c>
      <c r="L1154" s="56">
        <f>M1162</f>
        <v>287.02</v>
      </c>
      <c r="M1154" s="53">
        <f>I1162</f>
        <v>37.400000000000006</v>
      </c>
      <c r="N1154" s="57">
        <v>0</v>
      </c>
      <c r="O1154" s="58">
        <f>SUM(J1154:N1154)</f>
        <v>679.99619999999993</v>
      </c>
      <c r="P1154" s="10">
        <v>1</v>
      </c>
      <c r="Q1154" s="22">
        <f>ROUND(O1154/0.85,0)</f>
        <v>800</v>
      </c>
      <c r="R1154" s="13">
        <f>Q1154*P1154</f>
        <v>800</v>
      </c>
    </row>
    <row r="1155" spans="1:22" s="5" customFormat="1" ht="21" customHeight="1">
      <c r="A1155" s="2">
        <v>1</v>
      </c>
      <c r="B1155" s="15" t="s">
        <v>0</v>
      </c>
      <c r="C1155" s="7" t="s">
        <v>1</v>
      </c>
      <c r="D1155" s="7" t="s">
        <v>11</v>
      </c>
      <c r="E1155" s="8" t="s">
        <v>2</v>
      </c>
      <c r="F1155" s="7" t="s">
        <v>3</v>
      </c>
      <c r="G1155" s="8" t="s">
        <v>4</v>
      </c>
      <c r="H1155" s="7" t="s">
        <v>5</v>
      </c>
      <c r="I1155" s="8" t="s">
        <v>6</v>
      </c>
      <c r="J1155" s="8" t="s">
        <v>10</v>
      </c>
      <c r="K1155" s="7" t="s">
        <v>7</v>
      </c>
      <c r="L1155" s="8" t="s">
        <v>8</v>
      </c>
      <c r="M1155" s="8" t="s">
        <v>9</v>
      </c>
      <c r="N1155" s="16"/>
      <c r="O1155" s="16"/>
      <c r="P1155" s="16"/>
      <c r="Q1155" s="16"/>
      <c r="R1155" s="17"/>
      <c r="S1155" s="17"/>
      <c r="T1155" s="17"/>
      <c r="U1155" s="17"/>
      <c r="V1155" s="17"/>
    </row>
    <row r="1156" spans="1:22" ht="15.75" customHeight="1">
      <c r="A1156" s="2">
        <v>1</v>
      </c>
      <c r="C1156" s="18" t="s">
        <v>15</v>
      </c>
      <c r="D1156" s="18" t="s">
        <v>16</v>
      </c>
      <c r="E1156" s="18">
        <v>1.2</v>
      </c>
      <c r="F1156" s="18" t="s">
        <v>192</v>
      </c>
      <c r="G1156" s="18">
        <v>0.55000000000000004</v>
      </c>
      <c r="H1156" s="18">
        <v>56</v>
      </c>
      <c r="I1156" s="18">
        <f t="shared" ref="I1156:I1157" si="182">+H1156*G1156</f>
        <v>30.800000000000004</v>
      </c>
      <c r="J1156" s="18">
        <v>0</v>
      </c>
      <c r="K1156" s="18">
        <v>0.38</v>
      </c>
      <c r="L1156" s="18">
        <v>565</v>
      </c>
      <c r="M1156" s="59">
        <f t="shared" ref="M1156:M1157" si="183">+L1156*K1156</f>
        <v>214.7</v>
      </c>
    </row>
    <row r="1157" spans="1:22" ht="15.75" customHeight="1">
      <c r="A1157" s="2">
        <v>1</v>
      </c>
      <c r="C1157" s="18" t="s">
        <v>15</v>
      </c>
      <c r="D1157" s="18" t="s">
        <v>16</v>
      </c>
      <c r="E1157" s="18">
        <v>1.4</v>
      </c>
      <c r="F1157" s="18" t="s">
        <v>192</v>
      </c>
      <c r="G1157" s="18">
        <v>0.55000000000000004</v>
      </c>
      <c r="H1157" s="18">
        <v>12</v>
      </c>
      <c r="I1157" s="18">
        <f t="shared" si="182"/>
        <v>6.6000000000000005</v>
      </c>
      <c r="J1157" s="18">
        <v>0</v>
      </c>
      <c r="K1157" s="18">
        <v>0.128</v>
      </c>
      <c r="L1157" s="18">
        <v>565</v>
      </c>
      <c r="M1157" s="59">
        <f t="shared" si="183"/>
        <v>72.320000000000007</v>
      </c>
    </row>
    <row r="1158" spans="1:22" ht="15.75" customHeight="1">
      <c r="A1158" s="2">
        <v>1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</row>
    <row r="1159" spans="1:22" ht="15.75" customHeight="1">
      <c r="A1159" s="2">
        <v>1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</row>
    <row r="1160" spans="1:22" ht="15.75" customHeight="1">
      <c r="A1160" s="2">
        <v>1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</row>
    <row r="1161" spans="1:22" ht="15.75" customHeight="1">
      <c r="A1161" s="2">
        <v>1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</row>
    <row r="1162" spans="1:22" ht="15.75" customHeight="1" thickBot="1">
      <c r="A1162" s="2">
        <v>1</v>
      </c>
      <c r="C1162" s="19" t="s">
        <v>17</v>
      </c>
      <c r="D1162" s="19"/>
      <c r="E1162" s="19"/>
      <c r="F1162" s="19"/>
      <c r="G1162" s="19"/>
      <c r="H1162" s="19">
        <f>SUM(H1156:H1161)</f>
        <v>68</v>
      </c>
      <c r="I1162" s="19">
        <f>SUM(I1156:I1161)</f>
        <v>37.400000000000006</v>
      </c>
      <c r="J1162" s="19">
        <f>SUM(J1156:J1161)</f>
        <v>0</v>
      </c>
      <c r="K1162" s="19">
        <f>SUM(K1156:K1161)</f>
        <v>0.50800000000000001</v>
      </c>
      <c r="L1162" s="19"/>
      <c r="M1162" s="20">
        <f>SUM(M1156:M1161)</f>
        <v>287.02</v>
      </c>
    </row>
    <row r="1163" spans="1:22" ht="15.75" customHeight="1" thickBot="1">
      <c r="A1163" s="2">
        <v>1</v>
      </c>
      <c r="B1163" s="9">
        <f>+B1154+1</f>
        <v>129</v>
      </c>
      <c r="C1163" s="10" t="s">
        <v>78</v>
      </c>
      <c r="D1163" s="10" t="s">
        <v>18</v>
      </c>
      <c r="E1163" s="10"/>
      <c r="F1163" s="11" t="s">
        <v>21</v>
      </c>
      <c r="G1163" s="10" t="s">
        <v>14</v>
      </c>
      <c r="H1163" s="12">
        <v>3.48</v>
      </c>
      <c r="I1163" s="53">
        <f>ROUND(1924.15*1.035/31.1*0.756*1.12,2)</f>
        <v>54.22</v>
      </c>
      <c r="J1163" s="54">
        <f>I1163*H1163</f>
        <v>188.68559999999999</v>
      </c>
      <c r="K1163" s="55">
        <f>+H1163*20+5+1</f>
        <v>75.599999999999994</v>
      </c>
      <c r="L1163" s="56">
        <f>M1171</f>
        <v>177.41</v>
      </c>
      <c r="M1163" s="53">
        <f>I1171</f>
        <v>24.200000000000003</v>
      </c>
      <c r="N1163" s="57">
        <v>0</v>
      </c>
      <c r="O1163" s="58">
        <f>SUM(J1163:N1163)</f>
        <v>465.8956</v>
      </c>
      <c r="P1163" s="10">
        <v>1</v>
      </c>
      <c r="Q1163" s="22">
        <f>ROUND(O1163/0.85,0)</f>
        <v>548</v>
      </c>
      <c r="R1163" s="13">
        <f>Q1163*P1163</f>
        <v>548</v>
      </c>
    </row>
    <row r="1164" spans="1:22" s="5" customFormat="1" ht="21" customHeight="1">
      <c r="A1164" s="2">
        <v>1</v>
      </c>
      <c r="B1164" s="15" t="s">
        <v>0</v>
      </c>
      <c r="C1164" s="7" t="s">
        <v>1</v>
      </c>
      <c r="D1164" s="7" t="s">
        <v>11</v>
      </c>
      <c r="E1164" s="8" t="s">
        <v>2</v>
      </c>
      <c r="F1164" s="7" t="s">
        <v>3</v>
      </c>
      <c r="G1164" s="8" t="s">
        <v>4</v>
      </c>
      <c r="H1164" s="7" t="s">
        <v>5</v>
      </c>
      <c r="I1164" s="8" t="s">
        <v>6</v>
      </c>
      <c r="J1164" s="8" t="s">
        <v>10</v>
      </c>
      <c r="K1164" s="7" t="s">
        <v>7</v>
      </c>
      <c r="L1164" s="8" t="s">
        <v>8</v>
      </c>
      <c r="M1164" s="8" t="s">
        <v>9</v>
      </c>
      <c r="N1164" s="16"/>
      <c r="O1164" s="16"/>
      <c r="P1164" s="16"/>
      <c r="Q1164" s="16"/>
      <c r="R1164" s="17"/>
      <c r="S1164" s="17"/>
      <c r="T1164" s="17"/>
      <c r="U1164" s="17"/>
      <c r="V1164" s="17"/>
    </row>
    <row r="1165" spans="1:22" ht="15.75" customHeight="1">
      <c r="A1165" s="2">
        <v>1</v>
      </c>
      <c r="C1165" s="18" t="s">
        <v>15</v>
      </c>
      <c r="D1165" s="18" t="s">
        <v>16</v>
      </c>
      <c r="E1165" s="18">
        <v>1.2</v>
      </c>
      <c r="F1165" s="18" t="s">
        <v>192</v>
      </c>
      <c r="G1165" s="18">
        <v>0.55000000000000004</v>
      </c>
      <c r="H1165" s="18">
        <v>44</v>
      </c>
      <c r="I1165" s="18">
        <f>+H1165*G1165</f>
        <v>24.200000000000003</v>
      </c>
      <c r="J1165" s="18">
        <v>7.4999999999999997E-3</v>
      </c>
      <c r="K1165" s="18">
        <v>0.314</v>
      </c>
      <c r="L1165" s="18">
        <v>565</v>
      </c>
      <c r="M1165" s="59">
        <f>+L1165*K1165</f>
        <v>177.41</v>
      </c>
    </row>
    <row r="1166" spans="1:22" ht="15.75" customHeight="1">
      <c r="A1166" s="2">
        <v>1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</row>
    <row r="1167" spans="1:22" ht="15.75" customHeight="1">
      <c r="A1167" s="2">
        <v>1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</row>
    <row r="1168" spans="1:22" ht="15.75" customHeight="1">
      <c r="A1168" s="2">
        <v>1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</row>
    <row r="1169" spans="1:22" ht="15.75" customHeight="1">
      <c r="A1169" s="2">
        <v>1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</row>
    <row r="1170" spans="1:22" ht="15.75" customHeight="1">
      <c r="A1170" s="2">
        <v>1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</row>
    <row r="1171" spans="1:22" ht="15.75" customHeight="1" thickBot="1">
      <c r="A1171" s="2">
        <v>1</v>
      </c>
      <c r="C1171" s="19" t="s">
        <v>17</v>
      </c>
      <c r="D1171" s="19"/>
      <c r="E1171" s="19"/>
      <c r="F1171" s="19"/>
      <c r="G1171" s="19"/>
      <c r="H1171" s="19">
        <f>SUM(H1165:H1170)</f>
        <v>44</v>
      </c>
      <c r="I1171" s="19">
        <f>SUM(I1165:I1170)</f>
        <v>24.200000000000003</v>
      </c>
      <c r="J1171" s="19">
        <f>SUM(J1165:J1170)</f>
        <v>7.4999999999999997E-3</v>
      </c>
      <c r="K1171" s="19">
        <f>SUM(K1165:K1170)</f>
        <v>0.314</v>
      </c>
      <c r="L1171" s="19"/>
      <c r="M1171" s="20">
        <f>SUM(M1165:M1170)</f>
        <v>177.41</v>
      </c>
    </row>
    <row r="1172" spans="1:22" ht="15.75" customHeight="1" thickBot="1">
      <c r="A1172" s="2">
        <v>1</v>
      </c>
      <c r="B1172" s="9">
        <f>+B1163+1</f>
        <v>130</v>
      </c>
      <c r="C1172" s="10" t="s">
        <v>79</v>
      </c>
      <c r="D1172" s="10" t="s">
        <v>18</v>
      </c>
      <c r="E1172" s="10"/>
      <c r="F1172" s="11" t="s">
        <v>21</v>
      </c>
      <c r="G1172" s="10" t="s">
        <v>14</v>
      </c>
      <c r="H1172" s="12">
        <v>4.29</v>
      </c>
      <c r="I1172" s="53">
        <f>ROUND(1924.15*1.035/31.1*0.756*1.12,2)</f>
        <v>54.22</v>
      </c>
      <c r="J1172" s="54">
        <f>I1172*H1172</f>
        <v>232.60380000000001</v>
      </c>
      <c r="K1172" s="55">
        <f>+H1172*20+5+1</f>
        <v>91.8</v>
      </c>
      <c r="L1172" s="56">
        <f>M1180</f>
        <v>187.58</v>
      </c>
      <c r="M1172" s="53">
        <f>I1180</f>
        <v>33</v>
      </c>
      <c r="N1172" s="57">
        <v>0</v>
      </c>
      <c r="O1172" s="58">
        <f>SUM(J1172:N1172)</f>
        <v>544.98379999999997</v>
      </c>
      <c r="P1172" s="10">
        <v>1</v>
      </c>
      <c r="Q1172" s="22">
        <f>ROUND(O1172/0.85,0)</f>
        <v>641</v>
      </c>
      <c r="R1172" s="13">
        <f>Q1172*P1172</f>
        <v>641</v>
      </c>
    </row>
    <row r="1173" spans="1:22" s="5" customFormat="1" ht="21" customHeight="1">
      <c r="A1173" s="2">
        <v>1</v>
      </c>
      <c r="B1173" s="15" t="s">
        <v>0</v>
      </c>
      <c r="C1173" s="7" t="s">
        <v>1</v>
      </c>
      <c r="D1173" s="7" t="s">
        <v>11</v>
      </c>
      <c r="E1173" s="8" t="s">
        <v>2</v>
      </c>
      <c r="F1173" s="7" t="s">
        <v>3</v>
      </c>
      <c r="G1173" s="8" t="s">
        <v>4</v>
      </c>
      <c r="H1173" s="7" t="s">
        <v>5</v>
      </c>
      <c r="I1173" s="8" t="s">
        <v>6</v>
      </c>
      <c r="J1173" s="8" t="s">
        <v>10</v>
      </c>
      <c r="K1173" s="7" t="s">
        <v>7</v>
      </c>
      <c r="L1173" s="8" t="s">
        <v>8</v>
      </c>
      <c r="M1173" s="8" t="s">
        <v>9</v>
      </c>
      <c r="N1173" s="16"/>
      <c r="O1173" s="16"/>
      <c r="P1173" s="16"/>
      <c r="Q1173" s="16"/>
      <c r="R1173" s="17"/>
      <c r="S1173" s="17"/>
      <c r="T1173" s="17"/>
      <c r="U1173" s="17"/>
      <c r="V1173" s="17"/>
    </row>
    <row r="1174" spans="1:22" ht="15.75" customHeight="1">
      <c r="A1174" s="2">
        <v>1</v>
      </c>
      <c r="C1174" s="18" t="s">
        <v>15</v>
      </c>
      <c r="D1174" s="18" t="s">
        <v>16</v>
      </c>
      <c r="E1174" s="18">
        <v>1.1000000000000001</v>
      </c>
      <c r="F1174" s="18" t="s">
        <v>192</v>
      </c>
      <c r="G1174" s="18">
        <v>0.55000000000000004</v>
      </c>
      <c r="H1174" s="18">
        <v>60</v>
      </c>
      <c r="I1174" s="18">
        <f>+H1174*G1174</f>
        <v>33</v>
      </c>
      <c r="J1174" s="18">
        <v>7.4999999999999997E-3</v>
      </c>
      <c r="K1174" s="18">
        <v>0.33200000000000002</v>
      </c>
      <c r="L1174" s="18">
        <v>565</v>
      </c>
      <c r="M1174" s="59">
        <f>+L1174*K1174</f>
        <v>187.58</v>
      </c>
    </row>
    <row r="1175" spans="1:22" ht="15.75" customHeight="1">
      <c r="A1175" s="2">
        <v>1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</row>
    <row r="1176" spans="1:22" ht="15.75" customHeight="1">
      <c r="A1176" s="2">
        <v>1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</row>
    <row r="1177" spans="1:22" ht="15.75" customHeight="1">
      <c r="A1177" s="2">
        <v>1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</row>
    <row r="1178" spans="1:22" ht="15.75" customHeight="1">
      <c r="A1178" s="2">
        <v>1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</row>
    <row r="1179" spans="1:22" ht="15.75" customHeight="1">
      <c r="A1179" s="2">
        <v>1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</row>
    <row r="1180" spans="1:22" ht="15.75" customHeight="1" thickBot="1">
      <c r="A1180" s="2">
        <v>1</v>
      </c>
      <c r="C1180" s="19" t="s">
        <v>17</v>
      </c>
      <c r="D1180" s="19"/>
      <c r="E1180" s="19"/>
      <c r="F1180" s="19"/>
      <c r="G1180" s="19"/>
      <c r="H1180" s="19">
        <f>SUM(H1174:H1179)</f>
        <v>60</v>
      </c>
      <c r="I1180" s="19">
        <f>SUM(I1174:I1179)</f>
        <v>33</v>
      </c>
      <c r="J1180" s="19">
        <f>SUM(J1174:J1179)</f>
        <v>7.4999999999999997E-3</v>
      </c>
      <c r="K1180" s="19">
        <f>SUM(K1174:K1179)</f>
        <v>0.33200000000000002</v>
      </c>
      <c r="L1180" s="19"/>
      <c r="M1180" s="20">
        <f>SUM(M1174:M1179)</f>
        <v>187.58</v>
      </c>
    </row>
    <row r="1181" spans="1:22" ht="15.75" customHeight="1" thickBot="1">
      <c r="A1181" s="2">
        <v>1</v>
      </c>
      <c r="B1181" s="9">
        <f>+B1172+1</f>
        <v>131</v>
      </c>
      <c r="C1181" s="10" t="s">
        <v>187</v>
      </c>
      <c r="D1181" s="10" t="s">
        <v>18</v>
      </c>
      <c r="E1181" s="10"/>
      <c r="F1181" s="11" t="s">
        <v>13</v>
      </c>
      <c r="G1181" s="10" t="s">
        <v>14</v>
      </c>
      <c r="H1181" s="12">
        <v>4.9829999999999997</v>
      </c>
      <c r="I1181" s="53">
        <f>ROUND(1924.15*1.035/31.1*0.756*1.12,2)</f>
        <v>54.22</v>
      </c>
      <c r="J1181" s="54">
        <f>I1181*H1181</f>
        <v>270.17825999999997</v>
      </c>
      <c r="K1181" s="55">
        <f>+H1181*20+5+1</f>
        <v>105.66</v>
      </c>
      <c r="L1181" s="56">
        <f>M1189</f>
        <v>625.68999999999994</v>
      </c>
      <c r="M1181" s="53">
        <f>I1189</f>
        <v>41.800000000000004</v>
      </c>
      <c r="N1181" s="57">
        <v>0</v>
      </c>
      <c r="O1181" s="58">
        <f>SUM(J1181:N1181)</f>
        <v>1043.32826</v>
      </c>
      <c r="P1181" s="10">
        <v>1</v>
      </c>
      <c r="Q1181" s="22">
        <f>ROUND(O1181/0.85,0)</f>
        <v>1227</v>
      </c>
      <c r="R1181" s="13">
        <f>Q1181*P1181</f>
        <v>1227</v>
      </c>
    </row>
    <row r="1182" spans="1:22" s="5" customFormat="1" ht="21" customHeight="1">
      <c r="A1182" s="2">
        <v>1</v>
      </c>
      <c r="B1182" s="15" t="s">
        <v>0</v>
      </c>
      <c r="C1182" s="7" t="s">
        <v>1</v>
      </c>
      <c r="D1182" s="7" t="s">
        <v>11</v>
      </c>
      <c r="E1182" s="8" t="s">
        <v>2</v>
      </c>
      <c r="F1182" s="7" t="s">
        <v>3</v>
      </c>
      <c r="G1182" s="8" t="s">
        <v>4</v>
      </c>
      <c r="H1182" s="7" t="s">
        <v>5</v>
      </c>
      <c r="I1182" s="8" t="s">
        <v>6</v>
      </c>
      <c r="J1182" s="8" t="s">
        <v>10</v>
      </c>
      <c r="K1182" s="7" t="s">
        <v>7</v>
      </c>
      <c r="L1182" s="8" t="s">
        <v>8</v>
      </c>
      <c r="M1182" s="8" t="s">
        <v>9</v>
      </c>
      <c r="N1182" s="16"/>
      <c r="O1182" s="16"/>
      <c r="P1182" s="16"/>
      <c r="Q1182" s="16"/>
      <c r="R1182" s="17"/>
      <c r="S1182" s="17"/>
      <c r="T1182" s="17"/>
      <c r="U1182" s="17"/>
      <c r="V1182" s="17"/>
    </row>
    <row r="1183" spans="1:22" ht="15.75" customHeight="1">
      <c r="A1183" s="2">
        <v>1</v>
      </c>
      <c r="C1183" s="18" t="s">
        <v>15</v>
      </c>
      <c r="D1183" s="18" t="s">
        <v>16</v>
      </c>
      <c r="E1183" s="18">
        <v>1.45</v>
      </c>
      <c r="F1183" s="18" t="s">
        <v>192</v>
      </c>
      <c r="G1183" s="18">
        <v>0.55000000000000004</v>
      </c>
      <c r="H1183" s="18">
        <v>74</v>
      </c>
      <c r="I1183" s="18">
        <f t="shared" ref="I1183:I1184" si="184">+H1183*G1183</f>
        <v>40.700000000000003</v>
      </c>
      <c r="J1183" s="18">
        <v>0</v>
      </c>
      <c r="K1183" s="18">
        <v>0.97599999999999998</v>
      </c>
      <c r="L1183" s="18">
        <v>565</v>
      </c>
      <c r="M1183" s="59">
        <f t="shared" ref="M1183:M1184" si="185">+L1183*K1183</f>
        <v>551.43999999999994</v>
      </c>
    </row>
    <row r="1184" spans="1:22" ht="15.75" customHeight="1">
      <c r="A1184" s="2">
        <v>1</v>
      </c>
      <c r="C1184" s="18" t="s">
        <v>15</v>
      </c>
      <c r="D1184" s="18" t="s">
        <v>16</v>
      </c>
      <c r="E1184" s="18">
        <v>2.4</v>
      </c>
      <c r="F1184" s="18" t="s">
        <v>192</v>
      </c>
      <c r="G1184" s="18">
        <v>0.55000000000000004</v>
      </c>
      <c r="H1184" s="18">
        <v>2</v>
      </c>
      <c r="I1184" s="18">
        <f t="shared" si="184"/>
        <v>1.1000000000000001</v>
      </c>
      <c r="J1184" s="18">
        <v>0</v>
      </c>
      <c r="K1184" s="18">
        <v>0.11</v>
      </c>
      <c r="L1184" s="18">
        <v>675</v>
      </c>
      <c r="M1184" s="59">
        <f t="shared" si="185"/>
        <v>74.25</v>
      </c>
    </row>
    <row r="1185" spans="1:22" ht="15.75" customHeight="1">
      <c r="A1185" s="2">
        <v>1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</row>
    <row r="1186" spans="1:22" ht="15.75" customHeight="1">
      <c r="A1186" s="2">
        <v>1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</row>
    <row r="1187" spans="1:22" ht="15.75" customHeight="1">
      <c r="A1187" s="2">
        <v>1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</row>
    <row r="1188" spans="1:22" ht="15.75" customHeight="1">
      <c r="A1188" s="2">
        <v>1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</row>
    <row r="1189" spans="1:22" ht="15.75" customHeight="1" thickBot="1">
      <c r="A1189" s="2">
        <v>1</v>
      </c>
      <c r="C1189" s="19" t="s">
        <v>17</v>
      </c>
      <c r="D1189" s="19"/>
      <c r="E1189" s="19"/>
      <c r="F1189" s="19"/>
      <c r="G1189" s="19"/>
      <c r="H1189" s="19">
        <f>SUM(H1183:H1188)</f>
        <v>76</v>
      </c>
      <c r="I1189" s="19">
        <f>SUM(I1183:I1188)</f>
        <v>41.800000000000004</v>
      </c>
      <c r="J1189" s="19">
        <f>SUM(J1183:J1188)</f>
        <v>0</v>
      </c>
      <c r="K1189" s="19">
        <f>SUM(K1183:K1188)</f>
        <v>1.0860000000000001</v>
      </c>
      <c r="L1189" s="19"/>
      <c r="M1189" s="20">
        <f>SUM(M1183:M1188)</f>
        <v>625.68999999999994</v>
      </c>
    </row>
    <row r="1190" spans="1:22" ht="15.75" customHeight="1" thickBot="1">
      <c r="A1190" s="2">
        <v>1</v>
      </c>
      <c r="B1190" s="9">
        <f>+B1181+1</f>
        <v>132</v>
      </c>
      <c r="C1190" s="10" t="s">
        <v>188</v>
      </c>
      <c r="D1190" s="10" t="s">
        <v>18</v>
      </c>
      <c r="E1190" s="10"/>
      <c r="F1190" s="11" t="s">
        <v>13</v>
      </c>
      <c r="G1190" s="10" t="s">
        <v>14</v>
      </c>
      <c r="H1190" s="12">
        <v>5.4340000000000002</v>
      </c>
      <c r="I1190" s="53">
        <f>ROUND(1924.15*1.035/31.1*0.756*1.12,2)</f>
        <v>54.22</v>
      </c>
      <c r="J1190" s="54">
        <f>I1190*H1190</f>
        <v>294.63148000000001</v>
      </c>
      <c r="K1190" s="55">
        <f>+H1190*20+5+1</f>
        <v>114.68</v>
      </c>
      <c r="L1190" s="56">
        <f>M1198</f>
        <v>635.47</v>
      </c>
      <c r="M1190" s="53">
        <f>I1198</f>
        <v>47.300000000000004</v>
      </c>
      <c r="N1190" s="57">
        <v>0</v>
      </c>
      <c r="O1190" s="58">
        <f>SUM(J1190:N1190)</f>
        <v>1092.0814800000001</v>
      </c>
      <c r="P1190" s="10">
        <v>1</v>
      </c>
      <c r="Q1190" s="22">
        <f>ROUND(O1190/0.85,0)</f>
        <v>1285</v>
      </c>
      <c r="R1190" s="13">
        <f>Q1190*P1190</f>
        <v>1285</v>
      </c>
    </row>
    <row r="1191" spans="1:22" s="5" customFormat="1" ht="21" customHeight="1">
      <c r="A1191" s="2">
        <v>1</v>
      </c>
      <c r="B1191" s="15" t="s">
        <v>0</v>
      </c>
      <c r="C1191" s="7" t="s">
        <v>1</v>
      </c>
      <c r="D1191" s="7" t="s">
        <v>11</v>
      </c>
      <c r="E1191" s="8" t="s">
        <v>2</v>
      </c>
      <c r="F1191" s="7" t="s">
        <v>3</v>
      </c>
      <c r="G1191" s="8" t="s">
        <v>4</v>
      </c>
      <c r="H1191" s="7" t="s">
        <v>5</v>
      </c>
      <c r="I1191" s="8" t="s">
        <v>6</v>
      </c>
      <c r="J1191" s="8" t="s">
        <v>10</v>
      </c>
      <c r="K1191" s="7" t="s">
        <v>7</v>
      </c>
      <c r="L1191" s="8" t="s">
        <v>8</v>
      </c>
      <c r="M1191" s="8" t="s">
        <v>9</v>
      </c>
      <c r="N1191" s="16"/>
      <c r="O1191" s="16"/>
      <c r="P1191" s="16"/>
      <c r="Q1191" s="16"/>
      <c r="R1191" s="17"/>
      <c r="S1191" s="17"/>
      <c r="T1191" s="17"/>
      <c r="U1191" s="17"/>
      <c r="V1191" s="17"/>
    </row>
    <row r="1192" spans="1:22" ht="15.75" customHeight="1">
      <c r="A1192" s="2">
        <v>1</v>
      </c>
      <c r="C1192" s="18" t="s">
        <v>15</v>
      </c>
      <c r="D1192" s="18" t="s">
        <v>16</v>
      </c>
      <c r="E1192" s="18">
        <v>1.35</v>
      </c>
      <c r="F1192" s="18" t="s">
        <v>192</v>
      </c>
      <c r="G1192" s="18">
        <v>0.55000000000000004</v>
      </c>
      <c r="H1192" s="18">
        <v>82</v>
      </c>
      <c r="I1192" s="18">
        <f t="shared" ref="I1192:I1193" si="186">+H1192*G1192</f>
        <v>45.1</v>
      </c>
      <c r="J1192" s="18">
        <v>0</v>
      </c>
      <c r="K1192" s="18">
        <v>0.83799999999999997</v>
      </c>
      <c r="L1192" s="18">
        <v>565</v>
      </c>
      <c r="M1192" s="59">
        <f t="shared" ref="M1192:M1193" si="187">+L1192*K1192</f>
        <v>473.46999999999997</v>
      </c>
    </row>
    <row r="1193" spans="1:22" ht="15.75" customHeight="1">
      <c r="A1193" s="2">
        <v>1</v>
      </c>
      <c r="C1193" s="18" t="s">
        <v>15</v>
      </c>
      <c r="D1193" s="18" t="s">
        <v>16</v>
      </c>
      <c r="E1193" s="18">
        <v>2.5</v>
      </c>
      <c r="F1193" s="18" t="s">
        <v>192</v>
      </c>
      <c r="G1193" s="18">
        <v>0.55000000000000004</v>
      </c>
      <c r="H1193" s="18">
        <v>4</v>
      </c>
      <c r="I1193" s="18">
        <f t="shared" si="186"/>
        <v>2.2000000000000002</v>
      </c>
      <c r="J1193" s="18">
        <v>0</v>
      </c>
      <c r="K1193" s="18">
        <v>0.24</v>
      </c>
      <c r="L1193" s="18">
        <v>675</v>
      </c>
      <c r="M1193" s="59">
        <f t="shared" si="187"/>
        <v>162</v>
      </c>
    </row>
    <row r="1194" spans="1:22" ht="15.75" customHeight="1">
      <c r="A1194" s="2">
        <v>1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</row>
    <row r="1195" spans="1:22" ht="15.75" customHeight="1">
      <c r="A1195" s="2">
        <v>1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</row>
    <row r="1196" spans="1:22" ht="15.75" customHeight="1">
      <c r="A1196" s="2">
        <v>1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</row>
    <row r="1197" spans="1:22" ht="15.75" customHeight="1">
      <c r="A1197" s="2">
        <v>1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</row>
    <row r="1198" spans="1:22" ht="15.75" customHeight="1" thickBot="1">
      <c r="A1198" s="2">
        <v>1</v>
      </c>
      <c r="C1198" s="19" t="s">
        <v>17</v>
      </c>
      <c r="D1198" s="19"/>
      <c r="E1198" s="19"/>
      <c r="F1198" s="19"/>
      <c r="G1198" s="19"/>
      <c r="H1198" s="19">
        <f>SUM(H1192:H1197)</f>
        <v>86</v>
      </c>
      <c r="I1198" s="19">
        <f>SUM(I1192:I1197)</f>
        <v>47.300000000000004</v>
      </c>
      <c r="J1198" s="19">
        <f>SUM(J1192:J1197)</f>
        <v>0</v>
      </c>
      <c r="K1198" s="19">
        <f>SUM(K1192:K1197)</f>
        <v>1.0779999999999998</v>
      </c>
      <c r="L1198" s="19"/>
      <c r="M1198" s="20">
        <f>SUM(M1192:M1197)</f>
        <v>635.47</v>
      </c>
    </row>
    <row r="1199" spans="1:22" ht="15.75" customHeight="1" thickBot="1">
      <c r="A1199" s="2">
        <v>1</v>
      </c>
      <c r="B1199" s="9">
        <f>+B1190+1</f>
        <v>133</v>
      </c>
      <c r="C1199" s="10" t="s">
        <v>189</v>
      </c>
      <c r="D1199" s="10" t="s">
        <v>18</v>
      </c>
      <c r="E1199" s="10"/>
      <c r="F1199" s="11" t="s">
        <v>13</v>
      </c>
      <c r="G1199" s="10" t="s">
        <v>14</v>
      </c>
      <c r="H1199" s="12">
        <v>3.0449999999999999</v>
      </c>
      <c r="I1199" s="53">
        <f>ROUND(1924.15*1.035/31.1*0.756*1.12,2)</f>
        <v>54.22</v>
      </c>
      <c r="J1199" s="54">
        <f>I1199*H1199</f>
        <v>165.09989999999999</v>
      </c>
      <c r="K1199" s="55">
        <f>+H1199*20+5+1</f>
        <v>66.900000000000006</v>
      </c>
      <c r="L1199" s="56">
        <f>M1207</f>
        <v>345.41999999999996</v>
      </c>
      <c r="M1199" s="53">
        <f>I1207</f>
        <v>23.1</v>
      </c>
      <c r="N1199" s="57">
        <v>0</v>
      </c>
      <c r="O1199" s="58">
        <f>SUM(J1199:N1199)</f>
        <v>600.51990000000001</v>
      </c>
      <c r="P1199" s="10">
        <v>1</v>
      </c>
      <c r="Q1199" s="22">
        <f>ROUND(O1199/0.85,0)</f>
        <v>706</v>
      </c>
      <c r="R1199" s="13">
        <f>Q1199*P1199</f>
        <v>706</v>
      </c>
    </row>
    <row r="1200" spans="1:22" s="5" customFormat="1" ht="21" customHeight="1">
      <c r="A1200" s="2">
        <v>1</v>
      </c>
      <c r="B1200" s="15" t="s">
        <v>0</v>
      </c>
      <c r="C1200" s="7" t="s">
        <v>1</v>
      </c>
      <c r="D1200" s="7" t="s">
        <v>11</v>
      </c>
      <c r="E1200" s="8" t="s">
        <v>2</v>
      </c>
      <c r="F1200" s="7" t="s">
        <v>3</v>
      </c>
      <c r="G1200" s="8" t="s">
        <v>4</v>
      </c>
      <c r="H1200" s="7" t="s">
        <v>5</v>
      </c>
      <c r="I1200" s="8" t="s">
        <v>6</v>
      </c>
      <c r="J1200" s="8" t="s">
        <v>10</v>
      </c>
      <c r="K1200" s="7" t="s">
        <v>7</v>
      </c>
      <c r="L1200" s="8" t="s">
        <v>8</v>
      </c>
      <c r="M1200" s="8" t="s">
        <v>9</v>
      </c>
      <c r="N1200" s="16"/>
      <c r="O1200" s="16"/>
      <c r="P1200" s="16"/>
      <c r="Q1200" s="16"/>
      <c r="R1200" s="17"/>
      <c r="S1200" s="17"/>
      <c r="T1200" s="17"/>
      <c r="U1200" s="17"/>
      <c r="V1200" s="17"/>
    </row>
    <row r="1201" spans="1:22" ht="15.75" customHeight="1">
      <c r="A1201" s="2">
        <v>1</v>
      </c>
      <c r="C1201" s="18" t="s">
        <v>15</v>
      </c>
      <c r="D1201" s="18" t="s">
        <v>16</v>
      </c>
      <c r="E1201" s="18">
        <v>1.35</v>
      </c>
      <c r="F1201" s="18" t="s">
        <v>192</v>
      </c>
      <c r="G1201" s="18">
        <v>0.55000000000000004</v>
      </c>
      <c r="H1201" s="18">
        <v>40</v>
      </c>
      <c r="I1201" s="18">
        <f t="shared" ref="I1201:I1202" si="188">+H1201*G1201</f>
        <v>22</v>
      </c>
      <c r="J1201" s="18">
        <v>0</v>
      </c>
      <c r="K1201" s="18">
        <v>0.40799999999999997</v>
      </c>
      <c r="L1201" s="18">
        <v>565</v>
      </c>
      <c r="M1201" s="59">
        <f t="shared" ref="M1201:M1202" si="189">+L1201*K1201</f>
        <v>230.51999999999998</v>
      </c>
    </row>
    <row r="1202" spans="1:22" ht="15.75" customHeight="1">
      <c r="A1202" s="2">
        <v>1</v>
      </c>
      <c r="C1202" s="18" t="s">
        <v>80</v>
      </c>
      <c r="D1202" s="18" t="s">
        <v>114</v>
      </c>
      <c r="E1202" s="18" t="s">
        <v>81</v>
      </c>
      <c r="F1202" s="18" t="s">
        <v>192</v>
      </c>
      <c r="G1202" s="18">
        <v>0.55000000000000004</v>
      </c>
      <c r="H1202" s="18">
        <v>2</v>
      </c>
      <c r="I1202" s="18">
        <f t="shared" si="188"/>
        <v>1.1000000000000001</v>
      </c>
      <c r="J1202" s="18">
        <v>0</v>
      </c>
      <c r="K1202" s="18">
        <v>0.76600000000000001</v>
      </c>
      <c r="L1202" s="18">
        <v>150</v>
      </c>
      <c r="M1202" s="59">
        <f t="shared" si="189"/>
        <v>114.9</v>
      </c>
    </row>
    <row r="1203" spans="1:22" ht="15.75" customHeight="1">
      <c r="A1203" s="2">
        <v>1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</row>
    <row r="1204" spans="1:22" ht="15.75" customHeight="1">
      <c r="A1204" s="2">
        <v>1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</row>
    <row r="1205" spans="1:22" ht="15.75" customHeight="1">
      <c r="A1205" s="2">
        <v>1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</row>
    <row r="1206" spans="1:22" ht="15.75" customHeight="1">
      <c r="A1206" s="2">
        <v>1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</row>
    <row r="1207" spans="1:22" ht="15.75" customHeight="1" thickBot="1">
      <c r="A1207" s="2">
        <v>1</v>
      </c>
      <c r="C1207" s="19" t="s">
        <v>17</v>
      </c>
      <c r="D1207" s="19"/>
      <c r="E1207" s="19"/>
      <c r="F1207" s="19"/>
      <c r="G1207" s="19"/>
      <c r="H1207" s="19">
        <f>SUM(H1201:H1206)</f>
        <v>42</v>
      </c>
      <c r="I1207" s="19">
        <f>SUM(I1201:I1206)</f>
        <v>23.1</v>
      </c>
      <c r="J1207" s="19">
        <f>SUM(J1201:J1206)</f>
        <v>0</v>
      </c>
      <c r="K1207" s="19">
        <f>SUM(K1201:K1206)</f>
        <v>1.1739999999999999</v>
      </c>
      <c r="L1207" s="19"/>
      <c r="M1207" s="20">
        <f>SUM(M1201:M1206)</f>
        <v>345.41999999999996</v>
      </c>
    </row>
    <row r="1208" spans="1:22" ht="15.75" customHeight="1" thickBot="1">
      <c r="A1208" s="2">
        <v>1</v>
      </c>
      <c r="B1208" s="9">
        <f>+B1199+1</f>
        <v>134</v>
      </c>
      <c r="C1208" s="10" t="s">
        <v>190</v>
      </c>
      <c r="D1208" s="10" t="s">
        <v>18</v>
      </c>
      <c r="E1208" s="10"/>
      <c r="F1208" s="11" t="s">
        <v>13</v>
      </c>
      <c r="G1208" s="10" t="s">
        <v>14</v>
      </c>
      <c r="H1208" s="12">
        <v>2.9319999999999999</v>
      </c>
      <c r="I1208" s="53">
        <f>ROUND(1924.15*1.035/31.1*0.756*1.12,2)</f>
        <v>54.22</v>
      </c>
      <c r="J1208" s="54">
        <f>I1208*H1208</f>
        <v>158.97304</v>
      </c>
      <c r="K1208" s="55">
        <f>+H1208*20+5+1</f>
        <v>64.64</v>
      </c>
      <c r="L1208" s="56">
        <f>M1216</f>
        <v>330.89499999999998</v>
      </c>
      <c r="M1208" s="53">
        <f>I1216</f>
        <v>23.1</v>
      </c>
      <c r="N1208" s="57">
        <v>0</v>
      </c>
      <c r="O1208" s="58">
        <f>SUM(J1208:N1208)</f>
        <v>577.60803999999996</v>
      </c>
      <c r="P1208" s="10">
        <v>1</v>
      </c>
      <c r="Q1208" s="22">
        <f>ROUND(O1208/0.85,0)</f>
        <v>680</v>
      </c>
      <c r="R1208" s="13">
        <f>Q1208*P1208</f>
        <v>680</v>
      </c>
    </row>
    <row r="1209" spans="1:22" s="5" customFormat="1" ht="21" customHeight="1">
      <c r="A1209" s="2">
        <v>1</v>
      </c>
      <c r="B1209" s="15" t="s">
        <v>0</v>
      </c>
      <c r="C1209" s="7" t="s">
        <v>1</v>
      </c>
      <c r="D1209" s="7" t="s">
        <v>11</v>
      </c>
      <c r="E1209" s="8" t="s">
        <v>2</v>
      </c>
      <c r="F1209" s="7" t="s">
        <v>3</v>
      </c>
      <c r="G1209" s="8" t="s">
        <v>4</v>
      </c>
      <c r="H1209" s="7" t="s">
        <v>5</v>
      </c>
      <c r="I1209" s="8" t="s">
        <v>6</v>
      </c>
      <c r="J1209" s="8" t="s">
        <v>10</v>
      </c>
      <c r="K1209" s="7" t="s">
        <v>7</v>
      </c>
      <c r="L1209" s="8" t="s">
        <v>8</v>
      </c>
      <c r="M1209" s="8" t="s">
        <v>9</v>
      </c>
      <c r="N1209" s="16"/>
      <c r="O1209" s="16"/>
      <c r="P1209" s="16"/>
      <c r="Q1209" s="16"/>
      <c r="R1209" s="17"/>
      <c r="S1209" s="17"/>
      <c r="T1209" s="17"/>
      <c r="U1209" s="17"/>
      <c r="V1209" s="17"/>
    </row>
    <row r="1210" spans="1:22" ht="15.75" customHeight="1">
      <c r="A1210" s="2">
        <v>1</v>
      </c>
      <c r="C1210" s="18" t="s">
        <v>15</v>
      </c>
      <c r="D1210" s="18" t="s">
        <v>16</v>
      </c>
      <c r="E1210" s="18">
        <v>1.35</v>
      </c>
      <c r="F1210" s="18" t="s">
        <v>192</v>
      </c>
      <c r="G1210" s="18">
        <v>0.55000000000000004</v>
      </c>
      <c r="H1210" s="18">
        <v>40</v>
      </c>
      <c r="I1210" s="18">
        <f t="shared" ref="I1210:I1211" si="190">+H1210*G1210</f>
        <v>22</v>
      </c>
      <c r="J1210" s="18">
        <v>0</v>
      </c>
      <c r="K1210" s="18">
        <v>0.40300000000000002</v>
      </c>
      <c r="L1210" s="18">
        <v>565</v>
      </c>
      <c r="M1210" s="59">
        <f t="shared" ref="M1210:M1211" si="191">+L1210*K1210</f>
        <v>227.69500000000002</v>
      </c>
    </row>
    <row r="1211" spans="1:22" ht="15.75" customHeight="1">
      <c r="A1211" s="2">
        <v>1</v>
      </c>
      <c r="C1211" s="18" t="s">
        <v>80</v>
      </c>
      <c r="D1211" s="18" t="s">
        <v>82</v>
      </c>
      <c r="E1211" s="18" t="s">
        <v>83</v>
      </c>
      <c r="F1211" s="18" t="s">
        <v>192</v>
      </c>
      <c r="G1211" s="18">
        <v>0.55000000000000004</v>
      </c>
      <c r="H1211" s="18">
        <v>2</v>
      </c>
      <c r="I1211" s="18">
        <f t="shared" si="190"/>
        <v>1.1000000000000001</v>
      </c>
      <c r="J1211" s="18">
        <v>0</v>
      </c>
      <c r="K1211" s="18">
        <v>0.68799999999999994</v>
      </c>
      <c r="L1211" s="18">
        <v>150</v>
      </c>
      <c r="M1211" s="59">
        <f t="shared" si="191"/>
        <v>103.19999999999999</v>
      </c>
    </row>
    <row r="1212" spans="1:22" ht="15.75" customHeight="1">
      <c r="A1212" s="2">
        <v>1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</row>
    <row r="1213" spans="1:22" ht="15.75" customHeight="1">
      <c r="A1213" s="2">
        <v>1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</row>
    <row r="1214" spans="1:22" ht="15.75" customHeight="1">
      <c r="A1214" s="2">
        <v>1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</row>
    <row r="1215" spans="1:22" ht="15.75" customHeight="1">
      <c r="A1215" s="2">
        <v>1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</row>
    <row r="1216" spans="1:22" ht="15.75" customHeight="1" thickBot="1">
      <c r="A1216" s="2">
        <v>1</v>
      </c>
      <c r="C1216" s="19" t="s">
        <v>17</v>
      </c>
      <c r="D1216" s="19"/>
      <c r="E1216" s="19"/>
      <c r="F1216" s="19"/>
      <c r="G1216" s="19"/>
      <c r="H1216" s="19">
        <f>SUM(H1210:H1215)</f>
        <v>42</v>
      </c>
      <c r="I1216" s="19">
        <f>SUM(I1210:I1215)</f>
        <v>23.1</v>
      </c>
      <c r="J1216" s="19">
        <f>SUM(J1210:J1215)</f>
        <v>0</v>
      </c>
      <c r="K1216" s="19">
        <f>SUM(K1210:K1215)</f>
        <v>1.091</v>
      </c>
      <c r="L1216" s="19"/>
      <c r="M1216" s="20">
        <f>SUM(M1210:M1215)</f>
        <v>330.89499999999998</v>
      </c>
    </row>
    <row r="1217" spans="1:22" ht="15.75" customHeight="1" thickBot="1">
      <c r="A1217" s="2">
        <v>1</v>
      </c>
      <c r="B1217" s="9">
        <f>+B1208+1</f>
        <v>135</v>
      </c>
      <c r="C1217" s="10" t="s">
        <v>191</v>
      </c>
      <c r="D1217" s="10" t="s">
        <v>18</v>
      </c>
      <c r="E1217" s="10"/>
      <c r="F1217" s="11" t="s">
        <v>13</v>
      </c>
      <c r="G1217" s="10" t="s">
        <v>14</v>
      </c>
      <c r="H1217" s="12">
        <v>5.1159999999999997</v>
      </c>
      <c r="I1217" s="53">
        <f>ROUND(1924.15*1.035/31.1*0.756*1.12,2)</f>
        <v>54.22</v>
      </c>
      <c r="J1217" s="54">
        <f>I1217*H1217</f>
        <v>277.38951999999995</v>
      </c>
      <c r="K1217" s="55">
        <f>+H1217*20+5+1</f>
        <v>108.32</v>
      </c>
      <c r="L1217" s="56">
        <f>M1225</f>
        <v>612.505</v>
      </c>
      <c r="M1217" s="53">
        <f>I1225</f>
        <v>42.900000000000006</v>
      </c>
      <c r="N1217" s="57">
        <v>0</v>
      </c>
      <c r="O1217" s="58">
        <f>SUM(J1217:N1217)</f>
        <v>1041.1145200000001</v>
      </c>
      <c r="P1217" s="10">
        <v>1</v>
      </c>
      <c r="Q1217" s="22">
        <f>ROUND(O1217/0.85,0)</f>
        <v>1225</v>
      </c>
      <c r="R1217" s="13">
        <f>Q1217*P1217</f>
        <v>1225</v>
      </c>
    </row>
    <row r="1218" spans="1:22" s="5" customFormat="1" ht="21" customHeight="1">
      <c r="A1218" s="2">
        <v>1</v>
      </c>
      <c r="B1218" s="15" t="s">
        <v>0</v>
      </c>
      <c r="C1218" s="7" t="s">
        <v>1</v>
      </c>
      <c r="D1218" s="7" t="s">
        <v>11</v>
      </c>
      <c r="E1218" s="8" t="s">
        <v>2</v>
      </c>
      <c r="F1218" s="7" t="s">
        <v>3</v>
      </c>
      <c r="G1218" s="8" t="s">
        <v>4</v>
      </c>
      <c r="H1218" s="7" t="s">
        <v>5</v>
      </c>
      <c r="I1218" s="8" t="s">
        <v>6</v>
      </c>
      <c r="J1218" s="8" t="s">
        <v>10</v>
      </c>
      <c r="K1218" s="7" t="s">
        <v>7</v>
      </c>
      <c r="L1218" s="8" t="s">
        <v>8</v>
      </c>
      <c r="M1218" s="8" t="s">
        <v>9</v>
      </c>
      <c r="N1218" s="16"/>
      <c r="O1218" s="16"/>
      <c r="P1218" s="16"/>
      <c r="Q1218" s="16"/>
      <c r="R1218" s="17"/>
      <c r="S1218" s="17"/>
      <c r="T1218" s="17"/>
      <c r="U1218" s="17"/>
      <c r="V1218" s="17"/>
    </row>
    <row r="1219" spans="1:22" ht="15.75" customHeight="1">
      <c r="A1219" s="2">
        <v>1</v>
      </c>
      <c r="C1219" s="18" t="s">
        <v>80</v>
      </c>
      <c r="D1219" s="18" t="s">
        <v>114</v>
      </c>
      <c r="E1219" s="18" t="s">
        <v>81</v>
      </c>
      <c r="F1219" s="18" t="s">
        <v>192</v>
      </c>
      <c r="G1219" s="18">
        <v>0.55000000000000004</v>
      </c>
      <c r="H1219" s="18">
        <v>4</v>
      </c>
      <c r="I1219" s="18">
        <f t="shared" ref="I1219:I1220" si="192">+H1219*G1219</f>
        <v>2.2000000000000002</v>
      </c>
      <c r="J1219" s="18">
        <v>0</v>
      </c>
      <c r="K1219" s="18">
        <v>1.6839999999999999</v>
      </c>
      <c r="L1219" s="18">
        <v>150</v>
      </c>
      <c r="M1219" s="59">
        <f t="shared" ref="M1219:M1220" si="193">+L1219*K1219</f>
        <v>252.6</v>
      </c>
    </row>
    <row r="1220" spans="1:22" ht="15.75" customHeight="1">
      <c r="A1220" s="2">
        <v>1</v>
      </c>
      <c r="C1220" s="18" t="s">
        <v>15</v>
      </c>
      <c r="D1220" s="18" t="s">
        <v>16</v>
      </c>
      <c r="E1220" s="18">
        <v>1.3</v>
      </c>
      <c r="F1220" s="18" t="s">
        <v>192</v>
      </c>
      <c r="G1220" s="18">
        <v>0.55000000000000004</v>
      </c>
      <c r="H1220" s="18">
        <v>74</v>
      </c>
      <c r="I1220" s="18">
        <f t="shared" si="192"/>
        <v>40.700000000000003</v>
      </c>
      <c r="J1220" s="18">
        <v>0</v>
      </c>
      <c r="K1220" s="18">
        <v>0.63700000000000001</v>
      </c>
      <c r="L1220" s="18">
        <v>565</v>
      </c>
      <c r="M1220" s="59">
        <f t="shared" si="193"/>
        <v>359.90500000000003</v>
      </c>
    </row>
    <row r="1221" spans="1:22" ht="15.75" customHeight="1">
      <c r="A1221" s="2">
        <v>1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</row>
    <row r="1222" spans="1:22" ht="15.75" customHeight="1">
      <c r="A1222" s="2">
        <v>1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</row>
    <row r="1223" spans="1:22" ht="15.75" customHeight="1">
      <c r="A1223" s="2">
        <v>1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</row>
    <row r="1224" spans="1:22" ht="15.75" customHeight="1">
      <c r="A1224" s="2">
        <v>1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</row>
    <row r="1225" spans="1:22" ht="15.75" customHeight="1">
      <c r="A1225" s="2">
        <v>1</v>
      </c>
      <c r="C1225" s="18" t="s">
        <v>17</v>
      </c>
      <c r="D1225" s="18"/>
      <c r="E1225" s="18"/>
      <c r="F1225" s="18"/>
      <c r="G1225" s="18"/>
      <c r="H1225" s="18">
        <f>SUM(H1219:H1224)</f>
        <v>78</v>
      </c>
      <c r="I1225" s="18">
        <f>SUM(I1219:I1224)</f>
        <v>42.900000000000006</v>
      </c>
      <c r="J1225" s="18">
        <f>SUM(J1219:J1224)</f>
        <v>0</v>
      </c>
      <c r="K1225" s="18">
        <f>SUM(K1219:K1224)</f>
        <v>2.3209999999999997</v>
      </c>
      <c r="L1225" s="18"/>
      <c r="M1225" s="21">
        <f>SUM(M1219:M1224)</f>
        <v>612.505</v>
      </c>
    </row>
    <row r="1226" spans="1:22" ht="15.75" customHeight="1">
      <c r="A1226" s="2">
        <v>1</v>
      </c>
    </row>
    <row r="1227" spans="1:22" ht="15.75" customHeight="1">
      <c r="A1227" s="2">
        <v>1</v>
      </c>
    </row>
  </sheetData>
  <autoFilter ref="A9:V1227"/>
  <mergeCells count="10">
    <mergeCell ref="H7:K7"/>
    <mergeCell ref="O7:P7"/>
    <mergeCell ref="Q7:R7"/>
    <mergeCell ref="B1:R1"/>
    <mergeCell ref="B2:R2"/>
    <mergeCell ref="B3:R3"/>
    <mergeCell ref="B4:R4"/>
    <mergeCell ref="H6:K6"/>
    <mergeCell ref="O6:P6"/>
    <mergeCell ref="Q6:R6"/>
  </mergeCells>
  <phoneticPr fontId="1" type="noConversion"/>
  <pageMargins left="0.15748031496062992" right="0.15748031496062992" top="0.19685039370078741" bottom="0.27559055118110237" header="0.15748031496062992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1"/>
  <sheetViews>
    <sheetView workbookViewId="0">
      <selection sqref="A1:IV1"/>
    </sheetView>
  </sheetViews>
  <sheetFormatPr defaultRowHeight="14.25"/>
  <sheetData>
    <row r="1" spans="1:15" s="5" customFormat="1" ht="21" customHeight="1">
      <c r="A1" s="6" t="s">
        <v>0</v>
      </c>
      <c r="B1" s="7" t="s">
        <v>1</v>
      </c>
      <c r="C1" s="7" t="s">
        <v>11</v>
      </c>
      <c r="D1" s="8" t="s">
        <v>2</v>
      </c>
      <c r="E1" s="7" t="s">
        <v>3</v>
      </c>
      <c r="F1" s="8" t="s">
        <v>4</v>
      </c>
      <c r="G1" s="7" t="s">
        <v>5</v>
      </c>
      <c r="H1" s="8" t="s">
        <v>6</v>
      </c>
      <c r="I1" s="8" t="s">
        <v>10</v>
      </c>
      <c r="J1" s="7" t="s">
        <v>7</v>
      </c>
      <c r="K1" s="8" t="s">
        <v>8</v>
      </c>
      <c r="L1" s="8" t="s">
        <v>9</v>
      </c>
      <c r="M1" s="3"/>
      <c r="N1" s="4"/>
      <c r="O1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StoneTitle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abc</cp:lastModifiedBy>
  <cp:lastPrinted>2007-12-06T08:19:01Z</cp:lastPrinted>
  <dcterms:created xsi:type="dcterms:W3CDTF">2007-12-05T02:34:22Z</dcterms:created>
  <dcterms:modified xsi:type="dcterms:W3CDTF">2020-10-22T07:54:46Z</dcterms:modified>
</cp:coreProperties>
</file>